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gerenciageneral/Library/Mobile Documents/com~apple~CloudDocs/VENTURE ME/JHS agroindustria/modulo 2 finales/equipos/"/>
    </mc:Choice>
  </mc:AlternateContent>
  <xr:revisionPtr revIDLastSave="0" documentId="8_{86519321-9B12-A04D-B243-7A65EB04F396}" xr6:coauthVersionLast="47" xr6:coauthVersionMax="47" xr10:uidLastSave="{00000000-0000-0000-0000-000000000000}"/>
  <bookViews>
    <workbookView xWindow="-35980" yWindow="620" windowWidth="33540" windowHeight="19540" tabRatio="500" activeTab="2" xr2:uid="{00000000-000D-0000-FFFF-FFFF00000000}"/>
  </bookViews>
  <sheets>
    <sheet name="INSTRUCCIONES" sheetId="1" r:id="rId1"/>
    <sheet name="RFQ_PDV" sheetId="2" r:id="rId2"/>
    <sheet name="RFQ_PLANT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2" i="2" l="1"/>
  <c r="K27" i="3"/>
  <c r="O27" i="3" s="1"/>
  <c r="K26" i="3"/>
  <c r="O26" i="3" s="1"/>
  <c r="K25" i="3"/>
  <c r="O25" i="3" s="1"/>
  <c r="K24" i="3"/>
  <c r="O24" i="3" s="1"/>
  <c r="K23" i="3"/>
  <c r="O23" i="3" s="1"/>
  <c r="K22" i="3"/>
  <c r="O22" i="3" s="1"/>
  <c r="K21" i="3"/>
  <c r="O21" i="3" s="1"/>
  <c r="K20" i="3"/>
  <c r="O20" i="3" s="1"/>
  <c r="K19" i="3"/>
  <c r="O19" i="3" s="1"/>
  <c r="K18" i="3"/>
  <c r="O18" i="3" s="1"/>
  <c r="K17" i="3"/>
  <c r="O17" i="3" s="1"/>
  <c r="O16" i="3"/>
  <c r="K15" i="3"/>
  <c r="O15" i="3" s="1"/>
  <c r="K14" i="3"/>
  <c r="O14" i="3" s="1"/>
  <c r="K13" i="3"/>
  <c r="O13" i="3" s="1"/>
  <c r="K12" i="3"/>
  <c r="O12" i="3" s="1"/>
  <c r="O11" i="3"/>
  <c r="K11" i="3"/>
  <c r="K10" i="3"/>
  <c r="O10" i="3" s="1"/>
  <c r="K9" i="3"/>
  <c r="O9" i="3" s="1"/>
  <c r="K8" i="3"/>
  <c r="O8" i="3" s="1"/>
  <c r="N28" i="2"/>
  <c r="R28" i="2" s="1"/>
  <c r="I28" i="2"/>
  <c r="N26" i="2"/>
  <c r="R26" i="2" s="1"/>
  <c r="I26" i="2"/>
  <c r="N25" i="2"/>
  <c r="R25" i="2" s="1"/>
  <c r="I25" i="2"/>
  <c r="N24" i="2"/>
  <c r="R24" i="2" s="1"/>
  <c r="I24" i="2"/>
  <c r="N22" i="2"/>
  <c r="R22" i="2" s="1"/>
  <c r="I22" i="2"/>
  <c r="N21" i="2"/>
  <c r="R21" i="2" s="1"/>
  <c r="I21" i="2"/>
  <c r="N20" i="2"/>
  <c r="R20" i="2" s="1"/>
  <c r="I20" i="2"/>
  <c r="N18" i="2"/>
  <c r="R18" i="2" s="1"/>
  <c r="I18" i="2"/>
  <c r="N17" i="2"/>
  <c r="R17" i="2" s="1"/>
  <c r="I17" i="2"/>
  <c r="N16" i="2"/>
  <c r="R16" i="2" s="1"/>
  <c r="I16" i="2"/>
  <c r="N14" i="2"/>
  <c r="R14" i="2" s="1"/>
  <c r="I14" i="2"/>
  <c r="R13" i="2"/>
  <c r="N13" i="2"/>
  <c r="I13" i="2"/>
  <c r="N12" i="2"/>
  <c r="R12" i="2" s="1"/>
  <c r="N11" i="2"/>
  <c r="R11" i="2" s="1"/>
  <c r="I11" i="2"/>
  <c r="N10" i="2"/>
  <c r="R10" i="2" s="1"/>
  <c r="N9" i="2"/>
  <c r="R9" i="2" s="1"/>
  <c r="N8" i="2"/>
  <c r="R8" i="2" s="1"/>
  <c r="I8" i="2"/>
  <c r="R29" i="2" l="1"/>
  <c r="O28" i="3"/>
</calcChain>
</file>

<file path=xl/sharedStrings.xml><?xml version="1.0" encoding="utf-8"?>
<sst xmlns="http://schemas.openxmlformats.org/spreadsheetml/2006/main" count="263" uniqueCount="203">
  <si>
    <t>SOLICITUD DE COTIZACIÓN (RFQ) — EQUIPOS DE COCINA Y LÍNEA DE PLANTA</t>
  </si>
  <si>
    <t>Proyecto confidencial — Cadena QSR de pollo · Venezuela</t>
  </si>
  <si>
    <t xml:space="preserve">SECCIÓN 1 · DATOS DEL SOLICITANTE </t>
  </si>
  <si>
    <t>Empresa solicitante</t>
  </si>
  <si>
    <t>VentureME</t>
  </si>
  <si>
    <t>Contacto comercial</t>
  </si>
  <si>
    <t>Jose Barriga</t>
  </si>
  <si>
    <t>Correo electrónico</t>
  </si>
  <si>
    <t>jbarriga@ventureme.com.mx</t>
  </si>
  <si>
    <t>Teléfono / WhatsApp</t>
  </si>
  <si>
    <t>Fecha de emisión del RFQ</t>
  </si>
  <si>
    <t>Fecha límite para recibir cotización</t>
  </si>
  <si>
    <t>Validez mínima requerida de la oferta</t>
  </si>
  <si>
    <t>60 días calendario. Se va a utilizar como referencia en USD para viabilizar un nuevo proyecto de cadena de WSR en Venezuela</t>
  </si>
  <si>
    <t>SECCIÓN 2 · TÉRMINOS DE COTIZACIÓN</t>
  </si>
  <si>
    <t>Incoterm solicitado (Incoterms® 2020)</t>
  </si>
  <si>
    <t>Cotizar CIF en DOS destinos (escoger uno de ellos), en columnas separadas: (a) CIF Puerto La Guaira, Venezuela (marítimo) y (b) CIF Cúcuta, Colombia (terrestre/frontera, para internación posterior por Venezuela). Si solo puede ofertar uno de los dos destinos, indicarlo en Observaciones.</t>
  </si>
  <si>
    <t>Moneda</t>
  </si>
  <si>
    <t>Dólares de los Estados Unidos (USD)</t>
  </si>
  <si>
    <t>Desglose requerido</t>
  </si>
  <si>
    <t>Precio unitario y total por ítem. Indicar por separado: valor FOB/EXW de referencia, flete y seguro incluidos en el CIF, y peso/volumen de embarque (kg / m³) por ítem para verificación logística.</t>
  </si>
  <si>
    <t>Condiciones de pago</t>
  </si>
  <si>
    <t>Indicar esquema propuesto (p. ej. anticipo % + saldo contra B/L). El comprador evaluará carta de crédito o transferencia.</t>
  </si>
  <si>
    <t>Plazo de entrega</t>
  </si>
  <si>
    <t>Semanas desde orden de compra confirmada hasta puesta en puerto/frontera (indicar producción + tránsito por separado).</t>
  </si>
  <si>
    <t>SECCIÓN 3 · REQUISITOS TÉCNICOS OBLIGATORIOS</t>
  </si>
  <si>
    <t>Condiciones eléctricas del destino</t>
  </si>
  <si>
    <t>Venezuela: 60 Hz. PDV: 220 V monofásico (confirmar por ítem). Planta: 220/440 V trifásico 60 Hz. La red eléctrica venezolana es inestable: se privilegian equipos a GAS en punto de venta.</t>
  </si>
  <si>
    <t>Gas</t>
  </si>
  <si>
    <t>Equipos de cocción de PDV en GLP (propano) CONVERTIBLES a gas natural en campo. Incluir kit de conversión en la oferta.</t>
  </si>
  <si>
    <t>Materiales y normas</t>
  </si>
  <si>
    <t>Acero inoxidable SUS304 en superficies de contacto con alimento; certificaciones CE / NSF / ETL o equivalentes según origen. Paro de emergencia en equipos de línea.</t>
  </si>
  <si>
    <t>Documentación con la oferta</t>
  </si>
  <si>
    <t>Ficha técnica completa por ítem (dimensiones, potencia/consumo, capacidad), manuales, lista de repuestos con precios, y partida arancelaria (HS code) por ítem.</t>
  </si>
  <si>
    <t>Repuestos y postventa</t>
  </si>
  <si>
    <t>OBLIGATORIO cotizar el kit de repuestos críticos solicitado en cada hoja (motores, termocuplas, quemadores, bandas, sellos). Indicar red de servicio o soporte remoto disponible para Venezuela/Colombia y garantía ofrecida (mínimo requerido: 12 meses).</t>
  </si>
  <si>
    <t>Instalación y puesta en marcha</t>
  </si>
  <si>
    <t>Para la línea de planta: cotizar por separado supervisión de montaje, puesta en marcha y capacitación (días de técnico, viáticos por cuenta de quién).</t>
  </si>
  <si>
    <t>SECCIÓN 4 · CÓMO DILIGENCIAR ESTE ARCHIVO</t>
  </si>
  <si>
    <t>Hoja RFQ_PDV</t>
  </si>
  <si>
    <t>Equipos de cocina del punto de venta (modelo: horno rostizador + broaster prefrito en planta con acabado de ~90 s en freidora abierta). Diligenciar las columnas sombreadas 'A COMPLETAR POR EL PROVEEDOR'.</t>
  </si>
  <si>
    <t>Hoja RFQ_PLANTA</t>
  </si>
  <si>
    <t>Equipos del centro de producción en dos fases: FASE 1 (arranque, línea batch 100–300 kg/h) y FASE 2 (línea continua 500–1.000 kg/h + preformados). Cotizar Fase 1 en firme; Fase 2 puede cotizarse como presupuesto referencial.</t>
  </si>
  <si>
    <t>Celdas azules</t>
  </si>
  <si>
    <t>Celdas editables por el comprador (cantidades, número de tiendas). Los totales se calculan automáticamente al ingresar precios.</t>
  </si>
  <si>
    <t>Cotización parcial</t>
  </si>
  <si>
    <t>Se aceptan ofertas parciales: cotice únicamente los ítems de su portafolio y deje el resto en blanco.</t>
  </si>
  <si>
    <t>Nota: las cantidades incluidas son de planeación y pueden ajustarse en la orden de compra. Este RFQ no constituye compromiso de compra. ACTUALIZACIÓN AGO-2026: proyecto Módulo 1 aprobado por el cliente (JHS Agroindustria) — este archivo se comparte con el área de compras para iniciar la búsqueda formal de proveedores. Cada hoja de ítems incluye ahora una columna de 'Precio de referencia de presupuesto' (estimada internamente a partir del modelo financiero aprobado v6, solo para apoyar la gestión presupuestal del comprador) y columnas grises 'A COMPLETAR POR EL PROVEEDOR' (HS code, FOB, flete+seguro, CIF, peso/volumen, plazo de entrega, garantía) que antes no existían en la plantilla.</t>
  </si>
  <si>
    <t>RFQ — EQUIPOS DE COCINA · PUNTO DE VENTA</t>
  </si>
  <si>
    <t>Modelo operativo: horno rostizador (asado y cerdo) + broaster PREFRITO EN PLANTA con acabado de ~90 segundos en freidora abierta en tienda. Formatos: ventana/to-go ~40 m² · dine-in ~80 m² · flagship. Sin freidora a presión ni estación de apanado en el PDV.</t>
  </si>
  <si>
    <t>Azul = celda editable por el comprador · Columnas sombreadas gris = A COMPLETAR POR EL PROVEEDOR · Los totales CIF se calculan automáticamente (cantidad × precio unitario). Cotizar en USD, Incoterms® 2020.</t>
  </si>
  <si>
    <t>No. de tiendas del piloto (editable):</t>
  </si>
  <si>
    <t>Código</t>
  </si>
  <si>
    <t>Ítem</t>
  </si>
  <si>
    <t>Especificación técnica mínima</t>
  </si>
  <si>
    <t>Unidad</t>
  </si>
  <si>
    <t>Cant. × ventana</t>
  </si>
  <si>
    <t>Cant. × dine-in</t>
  </si>
  <si>
    <t>Cant. × flagship</t>
  </si>
  <si>
    <t>Cant. TOTAL piloto</t>
  </si>
  <si>
    <t>Precio de referencia de
presupuesto (USD/unidad)
— estimado interno, NO es
la cotización solicitada</t>
  </si>
  <si>
    <t>Partida arancelaria /
HS code
(A COMPLETAR POR EL
PROVEEDOR)</t>
  </si>
  <si>
    <t>Precio unitario
FOB/EXW (USD)
(A COMPLETAR POR EL
PROVEEDOR)</t>
  </si>
  <si>
    <t>Flete + seguro hasta
CIF (USD/unidad)
(A COMPLETAR POR EL
PROVEEDOR)</t>
  </si>
  <si>
    <t>Precio unitario
CIF (USD)
(A COMPLETAR POR EL
PROVEEDOR)</t>
  </si>
  <si>
    <t>Peso (kg) / Volumen (m³)
por unidad
(A COMPLETAR POR EL
PROVEEDOR)</t>
  </si>
  <si>
    <t>Plazo de entrega:
producción + tránsito
(semanas)
(A COMPLETAR POR EL
PROVEEDOR)</t>
  </si>
  <si>
    <t>Garantía ofrecida
(meses)
(A COMPLETAR POR EL
PROVEEDOR)</t>
  </si>
  <si>
    <t>Total CIF del ítem (USD)
= Cant. TOTAL × Precio
unitario CIF</t>
  </si>
  <si>
    <t>SECCIÓN A · COCCIÓN Y ACABADO (prioridad de cotización — GAS GLP convertible a GN)</t>
  </si>
  <si>
    <t>E01</t>
  </si>
  <si>
    <t>Horno rostizador a gas vertical — 8 espadas (ESPECIFICACIÓN ÚNICA para ventana, dine-in y flagship)</t>
  </si>
  <si>
    <t>Tipo Metal Supreme FRG8VE (línea AMPTO) o equivalente técnicamente comprobado (se fabrica en Venezuela y se distribuye por AMPTO/Miami — explorar abastecimiento y servicio local sin cambiar el supuesto conservador de importación de este RFQ). ESTANDARIZACIÓN DE DIRECCIÓN (ago-2026): el piloto usa UN SOLO modelo de horno — 8 espadas — en los tres formatos (ventana, dine-in y flagship); se retiran del alcance los modelos previos de 4 y 6 espadas.
CAPACIDAD: 40 pollos por carga — 8 espadas en V de acero inoxidable, 5 pollos (40 lb / ~18 kg) por espada; carga y descarga sin ganchos ni herramientas.
CICLO DE COCCIÓN: 50–60 min de fábrica con ave de 4 lb; el modelo de negocio castiga el ciclo a 70 min para el ave MOY'S de 2,0 kg (4,4 lb) — usar 70 min para dimensionar la oferta.
COCCIÓN CONTINUA: la temperatura crece de abajo hacia arriba por convección natural; las espadas superiores salen primero y las inferiores rotan hacia arriba — flujo continuo de producto para la vitrina.
QUEMADORES Y CONSUMO: 4 quemadores · 120.000 BTU total · GLP de fábrica CON boquillas de gas natural incluidas (instalación profesional); conexión ½" NPT, presión máx. 0,5 bar, regulador requerido.
ELECTRICIDAD: 110 V / 50–60 Hz / 4,8 A (NEMA 5-15) — únicamente motores de rotación (2 rpm, motor independiente por espada); debe ser compatible con el inversor de 1 kVA del formato ventana (el equipo debe operar aun sin red eléctrica, solo con GLP + inversor).
DIMENSIONES Y PESO: 46" × 24" × 70" (117 × 61 × 178 cm) · 302 lb (137 kg) · patas incluidas · puertas corredizas de vidrio templado.
INSTALACIÓN: ventilación superior bajo campana o extracción directa; 5" de espacio libre en respaldo y laterales.
CONTROL DE INOCUIDAD: verificación por temperatura interna ≥185 °F (85 °C) en el muslo — estándar del asado entero en PDV.
GARANTÍA DE FÁBRICA: 1 año partes y mano de obra (solo EE. UU.) — motivo directo del kit de repuestos críticos y las unidades de respaldo cotizadas en las filas siguientes.
REGLA DE CAPACIDAD DE DISEÑO (validada en el modelo financiero aprobado v6): 2 hornos FRG8VE por PDV en ventana y dine-in → 10 ciclos de 70 min en 14 h de operación al 85% de utilización × 40 pollos/carga × 2 hornos = 800 pollos asados/día de capacidad instalada. El flagship monta 3 hornos = 1.200 pollos/día. Esta es capacidad de diseño para absorber la hora pico (18% de la venta diaria) y los picos de fin de semana observados en campo (600–1.000 pollos/día en los asaderos líderes de la zona) — NO es el volumen operativo promedio: los escenarios de demanda del modelo (Proyecciones_Consolidadas_MOYS_v6) proyectan 3.500–5.000 pollos/mes por ventana (≈117–167 pollos/día promedio), muy por debajo de la capacidad instalada. El margen es intencional.</t>
  </si>
  <si>
    <t>Unid.</t>
  </si>
  <si>
    <t>E01x</t>
  </si>
  <si>
    <t>Horno rostizador FRG8VE — UNIDADES DE RESPALDO (activo de contingencia de red, no asignadas a tienda)</t>
  </si>
  <si>
    <t>Misma especificación técnica del ítem E01 (Metal Supreme FRG8VE, 8 espadas, 40 pollos/carga). 2 unidades de respaldo COMPARTIDAS para toda la red del piloto (10 tiendas: 7 ventanas + 3 dine-in) — mitigación del riesgo de servicio posventa, dado que la garantía de fábrica es de 1 año solo en EE. UU. y Venezuela no cuenta con red de soporte técnico directa del fabricante. Se cotiza como activo de red centralizado (kit de continuidad), no prorrateado por tienda.</t>
  </si>
  <si>
    <t>—</t>
  </si>
  <si>
    <t>E01r</t>
  </si>
  <si>
    <t>KIT DE REPUESTOS CRÍTICOS para hornos FRG8VE (flota completa del piloto)</t>
  </si>
  <si>
    <t>Motores de rotación, termocuplas, quemadores, válvulas de gas, piezas de encendido, boquillas de gas natural (repuesto del kit de conversión) y empaques — para la FLOTA COMPLETA de hornos FRG8VE del piloto: 23 unidades operativas (14 ventana + 6 dine-in + 3 flagship) + 2 unidades de respaldo (fila E01x) = 25 hornos en total, cubriendo 2 años de operación. Detallar contenido y precio por componente.</t>
  </si>
  <si>
    <t>Kit</t>
  </si>
  <si>
    <t>E02</t>
  </si>
  <si>
    <t>Freidora abierta doble cesta a gas (acabado broaster 90 s / papas / value meal)</t>
  </si>
  <si>
    <t>Freidora abierta comercial a gas, doble cesta, recuperación rápida de temperatura; para acabado de ~90 s de pieza apanada precocida congelada y fritura de papa prefrita. NO se requiere freidora a presión. Incluir drenaje de aceite.</t>
  </si>
  <si>
    <t>F04</t>
  </si>
  <si>
    <t>Filtro de aceite portátil (50 lb, bomba reversible)</t>
  </si>
  <si>
    <t>Tipo Frymaster PF50R o equivalente; para filtrado motorizado del aceite de las freidoras abiertas. NO aplica al formato VENTANA (usa un kit de filtrado manual de compra local, fuera del alcance de este RFQ internacional — ítem F06 del modelo financiero). Aplica a DINE-IN (1 por tienda) y FLAGSHIP (1 por tienda).</t>
  </si>
  <si>
    <t>E01t</t>
  </si>
  <si>
    <t>Timer electrónico multi-zona para horno rostizador (control de ciclos de cocción por zona/espada)</t>
  </si>
  <si>
    <t>NUEVO — identificado a partir de la cotización de referencia de RBA Equipment (Miami, 20-ago-2026): un temporizador electrónico dedicado por horno para controlar los ciclos de cocción escalonados de las 8 espadas (carga y descarga continua, distintas espadas en distinto punto del ciclo de 70 min). Se recomienda el modelo de 4 zonas para aprovechar el flujo continuo del FRG8VE (más granularidad que el de 2 zonas, útil para escalonar las cargas dentro del mismo horno); alternativa de 2 zonas disponible a menor costo si la operación se simplifica a 2 grupos de espadas. Tipo Prince Castle 740-T4 (4 zonas) o 740-T2 (2 zonas), o equivalente; 120 V / 60 Hz / 1 fase. PENDIENTE DE CONFIRMACIÓN: José debe validar con Edgar Urrea si se requiere 1 timer por horno (supuesto usado aquí, igual a la cantidad de hornos E01) o si un timer puede cubrir varios hornos de un mismo PDV.</t>
  </si>
  <si>
    <t>L14</t>
  </si>
  <si>
    <t>Estufa a gas 2 puestos (hallaquitas)</t>
  </si>
  <si>
    <t>Estufa comercial 2 quemadores a gas GLP, acero inoxidable, sobre mesón o con base.</t>
  </si>
  <si>
    <t>SECCIÓN B · EXHIBICIÓN Y MANTENIMIENTO CALIENTE</t>
  </si>
  <si>
    <t>E04</t>
  </si>
  <si>
    <t>Vitrina caliente exhibidora 1,2 m</t>
  </si>
  <si>
    <t>E07</t>
  </si>
  <si>
    <t>Baño maría con humedad</t>
  </si>
  <si>
    <t>Mantenimiento con humedad para hallaquitas; gastronorm compatibles; control de temperatura.</t>
  </si>
  <si>
    <t>E08</t>
  </si>
  <si>
    <t>Mantenedor de fritos de calor seco</t>
  </si>
  <si>
    <t>SECCIÓN C · FRÍO Y ALMACENAMIENTO</t>
  </si>
  <si>
    <t>L01</t>
  </si>
  <si>
    <t>Cava/cuarto de congelación 2 ton con unidad condensadora</t>
  </si>
  <si>
    <t>Recepción y almacenamiento del producto congelado (pollo apanado precocido, asado marinado, contornos: papa prefrita, hallaquitas). Paneles aislantes, −18 °C, unidad condensadora incluida; 60 Hz.</t>
  </si>
  <si>
    <t>L02</t>
  </si>
  <si>
    <t>Nevera/cava de refrigeración industrial 2 puertas</t>
  </si>
  <si>
    <t>Freezer-pull, atemperado controlado y descongelación; 0–4 °C; acero inoxidable; 60 Hz.</t>
  </si>
  <si>
    <t>L03</t>
  </si>
  <si>
    <t>Nevera exhibidora vertical de bebidas / exhibición en frío</t>
  </si>
  <si>
    <t>Exhibición de bebidas (gaseosa 1 L) y de pollo crudo marinado para llevar; puerta de vidrio; iluminación; 60 Hz.</t>
  </si>
  <si>
    <t>SECCIÓN D · EXTRACCIÓN, LAVADO Y MESAS</t>
  </si>
  <si>
    <t>L04</t>
  </si>
  <si>
    <t>Campana extractora 2 m + ductería + extractor</t>
  </si>
  <si>
    <t>Campana de acero inoxidable con filtros de grasa lavables, motor extractor y ductería estándar; para estación de horno y freidoras. Cotizar metro líneal de ducto.</t>
  </si>
  <si>
    <t>Jgo.</t>
  </si>
  <si>
    <t>L05</t>
  </si>
  <si>
    <t>Mesas de trabajo en acero inoxidable (juego × 3)</t>
  </si>
  <si>
    <t>Mesones de alistamiento SUS304, entrepaño inferior; medidas estándar 1,2–1,8 m.</t>
  </si>
  <si>
    <t>L06</t>
  </si>
  <si>
    <t>Fregadero industrial + trampa de grasas</t>
  </si>
  <si>
    <t>Poceta doble en acero inoxidable para lavado de espadas y utensilios; trampa de grasas bajo mesón de fácil inspección.</t>
  </si>
  <si>
    <t>SECCIÓN E · UTENSILIOS Y COMPLEMENTOS</t>
  </si>
  <si>
    <t>E09</t>
  </si>
  <si>
    <t>Kit espadas/canastas + balanza + utensilios de arranque</t>
  </si>
  <si>
    <t>Espadas y canastas adicionales para hornos, balanza digital, pinzas, tablas, cuchillos, recipientes gastronorm de arranque.</t>
  </si>
  <si>
    <t>TOTAL COTIZADO (suma de ítems ofertados)</t>
  </si>
  <si>
    <t>Notas: (1) Las cantidades por formato son de planeación (mezcla por defecto 7 ventanas + 3 dine-in + 1 flagship; editable en la fila 5). (2) Prioridad GAS por inestabilidad de la red eléctrica venezolana; todo equipo eléctrico debe operar a 60 Hz. (3) El PDV NO requiere freidora a presión ni estación de apanado: el producto broaster llega apanado, precocido y congelado desde la planta. (4) Peso de ave de diseño: 2,0 kg. (5) Cotizar embalaje de exportación marítimo/terrestre incluido en el CIF. (6) ACTUALIZACIÓN AGO-2026 — proyecto aprobado por el cliente: horno rostizador estandarizado a UN SOLO modelo (FRG8VE, 8 espadas) en los tres formatos; ver ficha técnica completa y regla de capacidad de diseño (800 pollos/día por PDV, 1.200 en flagship) en el ítem E01. (7) La columna 'Precio de referencia de presupuesto' es un estimado interno del modelo financiero aprobado (Proyecciones_Consolidadas_MOYS_v6) — NO reemplaza la cotización real solicitada al proveedor en las columnas grises. (8) Fuente técnica del horno: ficha del fabricante Metal Supreme / AMPTO (Miami), incorporada en el Documento Maestro MOY'S v6, Capítulo 20. (9) Se incorpora el ítem E01t (timer electrónico multi-zona) identificado en la cotización de referencia de RBA Equipment (20-ago-2026); cantidad supuesta 1 por horno, pendiente de confirmación con Edgar Urrea.</t>
  </si>
  <si>
    <t>RFQ — EQUIPOS DE PLANTA · CENTRO DE PRODUCCIÓN (LÍNEA BROASTER PREFRITO + ASADO MARINADO)</t>
  </si>
  <si>
    <t>Proceso Modelo A: marinado al vacío → despiece 9 piezas → apanado (predust + batter + breader) → PAR-FREÍDO 80–120 s a 175–190 °C → cocción total en horno espiral de vapor (núcleo ≥ 74 °C) → abatido &lt; 40 °C → congelación IQF −40 °C → empaque → almacén −18 °C. Operación de diseño: 16 h/día en 2 turnos. FASE 1: batch 100–300 kg/h (cotizar en firme). FASE 2: continua 500–1.000 kg/h + preformados (presupuesto referencial).</t>
  </si>
  <si>
    <t>Equipo / línea</t>
  </si>
  <si>
    <t>Cant.</t>
  </si>
  <si>
    <t>Total CIF del ítem (USD)
= Cant. × Precio unitario CIF</t>
  </si>
  <si>
    <t>FASE 1 · ARRANQUE — LÍNEA BATCH 100–300 kg/h (COTIZAR EN FIRME)</t>
  </si>
  <si>
    <t>P01</t>
  </si>
  <si>
    <t>Tumbler de marinado al vacío 500 L + bomba</t>
  </si>
  <si>
    <t>Tambor 500 L (carga útil ≈300 kg/tanda), SUS304 pulido sanitario; vacío −0,04 a −0,09 MPa, bomba de anillo líquido con filtro; volteo 2–12 rpm variable con reversa e intermitencia; PLC táctil hasta 99 programas; descarga hidráulica o puerta ≥500 mm; CE, paro de emergencia. Ref.: Promarks TM-500 / VER / Helper.</t>
  </si>
  <si>
    <t>P11</t>
  </si>
  <si>
    <t>Mesa de despiece + sierra cinta (corte 9 piezas por pollo)</t>
  </si>
  <si>
    <t>Sierra cinta cárnica en acero inoxidable + mesa de despiece SUS304; pollo entero de 2,0 kg; guardas de seguridad.</t>
  </si>
  <si>
    <t>Compra local
(ver nota)</t>
  </si>
  <si>
    <t>P05</t>
  </si>
  <si>
    <t>Línea de apanado FASE 1 — predust + batter + drum breader (independientes/manual)</t>
  </si>
  <si>
    <t>Tres módulos: aplicador de predust con recuperación de excedente; baño de batter con control de viscosidad y remoción por aire; breader de tambor (drum) para pieza con hueso. Capacidad 100–300 kg/h; SUS304; apta para conectar en línea continua en Fase 2.</t>
  </si>
  <si>
    <t>Set</t>
  </si>
  <si>
    <t>P06</t>
  </si>
  <si>
    <t>Freidora industrial de PAR-FREÍDO (batch cerrada, Fase 1)</t>
  </si>
  <si>
    <t>Freidora industrial por lotes para par-freído de 80–120 s a 175–190 °C (fija la costra, NO cocción completa); control de temperatura preciso; filtrado de aceite; gas o eléctrica trifásica 60 Hz; SUS304.</t>
  </si>
  <si>
    <t>P07</t>
  </si>
  <si>
    <t>Horno espiral de vapor (compacto)</t>
  </si>
  <si>
    <t>Cocción total con humedad controlada hasta núcleo ≥ 74 °C de pieza con hueso apanada (referencia ≥26 min muslo / ≥28 min contramuslo a ~175 °C); banda espiral SUS304; capacidad acorde a 100–300 kg/h con crecimiento a Fase 2; registrar curvas de temperatura. EQUIPO CRÍTICO — cotización formal requerida con ingeniería de aplicación.</t>
  </si>
  <si>
    <t>P08</t>
  </si>
  <si>
    <t>Abatidor / pre-enfriador + congelador IQF ESPIRAL compacto</t>
  </si>
  <si>
    <t>Pre-enfriado rápido &lt; 40 °C + congelación IQF a −40/−45 °C; unidad piloto compacta 200–500 kg/h; banda y estructura SUS304; paneles poliuretano; ventiladores EC, uniformidad ≥85%; refrigerante R507A/CO₂ (o NH₃ si aplica); producto: pieza de pollo con hueso apanada. TIPO ESPIRAL O TÚNEL DE BANDA (no lecho fluidizado). EQUIPO CRÍTICO — requiere evaluación de proyecto (producto, kg/h, temperatura de núcleo). Ref.: Square Technology, Advanced Equipment, DSI/Dantech.</t>
  </si>
  <si>
    <t>P02</t>
  </si>
  <si>
    <t>Línea de empaque MANUAL + selladora al vacío (Fase 1)</t>
  </si>
  <si>
    <t>Selladora al vacío de campana doble, mesas de empaque, engrapadora/selladora de bolsas, codificador de fecha manual; empaque diferenciado por marinado; SUS304.</t>
  </si>
  <si>
    <t>PR1</t>
  </si>
  <si>
    <t>KIT DE REPUESTOS CRÍTICOS FASE 1 (2 años de operación)</t>
  </si>
  <si>
    <t>Motores, termocuplas, quemadores, resistencias, bandas de repuesto (horno espiral e IQF), sellos de bomba de vacío, filtros, tarjetas de control. Detallar por equipo, componente y precio.</t>
  </si>
  <si>
    <t>PS1</t>
  </si>
  <si>
    <t>Supervisión de montaje, puesta en marcha y capacitación FASE 1</t>
  </si>
  <si>
    <t>Días de técnico en sitio (Venezuela), comisionamiento de línea, capacitación de operarios, protocolo de arranque. Indicar días incluidos y costo de día adicional; especificar responsabilidad de viáticos.</t>
  </si>
  <si>
    <t>Serv.</t>
  </si>
  <si>
    <t>P12</t>
  </si>
  <si>
    <t>Sartén volcable a gas 80–120 L (cocción de masa de hallaquitas en planta)</t>
  </si>
  <si>
    <t>Sartén basculante (tilting skillet) a gas, 80–120 L, acero inoxidable SUS304, volcado manual o motorizado, control de temperatura; para cocción de masa y hallacas en lotes de 100 unidades. DECISIÓN DE DIRECCIÓN (v6): la producción de hallaquitas pasa de compra a terceros a fabricación propia en planta — este equipo es el habilitador. Corresponde al código P13 del modelo financiero (Proyecciones_Consolidadas_MOYS_v6, hoja SUP_CAPEX_PLANTA); se renombra P12 en este RFQ para no confundirse con el ítem P13 ya existente en esta hoja (detector de metales de Fase 2).</t>
  </si>
  <si>
    <t>F2-01</t>
  </si>
  <si>
    <t>Línea de apanado CONTINUA — predust + batter + drum breader en cadena</t>
  </si>
  <si>
    <t>Línea continua integrada 500–1.000 kg/h para pieza con hueso y producto formado; transferencias automáticas; SUS304; compatible con módulos Fase 1 si aplica.</t>
  </si>
  <si>
    <t>Sin ancla en el
modelo (Fase 2
referencial)</t>
  </si>
  <si>
    <t>F2-02</t>
  </si>
  <si>
    <t>Freidora CONTINUA de par-freído</t>
  </si>
  <si>
    <t>Freidora continua industrial 500–1.000 kg/h; par-freído 80–120 s a 175–190 °C; filtración continua de aceite; extracción de finos; SUS304.</t>
  </si>
  <si>
    <t>F2-03</t>
  </si>
  <si>
    <t>Horno espiral de vapor INDUSTRIAL</t>
  </si>
  <si>
    <t>Cocción con vapor controlado a núcleo ≥ 74 °C; capacidad 500–1.000 kg/h; banda espiral SUS304; CIP deseable.</t>
  </si>
  <si>
    <t>F2-04</t>
  </si>
  <si>
    <t>Congelador IQF ESPIRAL industrial 500–1.000 kg/h</t>
  </si>
  <si>
    <t>IQF espiral/túnel para pieza con hueso apanada Y producto formado/apanado (nuggets, hamburguesas) — la especificación correcta para apanados y formados es ESPIRAL, no lecho fluidizado; pre-enfriado obligatorio; hasta 144 h entre defrost (deseable); mismo proveedor/plataforma del piloto preferido para escalar sin cambiar de marca.</t>
  </si>
  <si>
    <t>F2-05</t>
  </si>
  <si>
    <t>Molino / picadora industrial de carne</t>
  </si>
  <si>
    <t>Para masa/emulsión de producto formado (nuggets, hamburguesas); SUS304; placa y cuchillas de repuesto.</t>
  </si>
  <si>
    <t>F2-06</t>
  </si>
  <si>
    <t>Mezcladora al vacío</t>
  </si>
  <si>
    <t>Mezcladora de paletas con vacío para emulsión/masa homogénea de formados; SUS304; PLC.</t>
  </si>
  <si>
    <t>F2-07</t>
  </si>
  <si>
    <t>Formadora de placa (tipo Formax / GEA / Marel) — EQUIPO CRÍTICO FASE 2</t>
  </si>
  <si>
    <t>Formadora de producto (nuggets, hamburguesas) que alimenta directo a la línea de apanado; cotizar alternativas: (a) usada reacondicionada certificada y (b) nueva compacta; incluir placas/moldes por formato.</t>
  </si>
  <si>
    <t>P13</t>
  </si>
  <si>
    <t>Detector de metales + pesadora + selladora retail (empaque automático)</t>
  </si>
  <si>
    <t>Detector de metales de banda, pesadora multicabezal o lineal y selladora de bolsas/flow pack para línea retail de prelistos; codificado de fecha automático.</t>
  </si>
  <si>
    <t>F2-08</t>
  </si>
  <si>
    <t>Tumblers de marinado al vacío ADICIONALES (escalamiento a 4 unidades totales)</t>
  </si>
  <si>
    <t>Misma especificación P01 (500 L). El plan de capacidad a Fase 3 requiere 4 tumblers y capacidad de fritura de 500 kg/h en operación de 2 turnos.</t>
  </si>
  <si>
    <t>PR2</t>
  </si>
  <si>
    <t>KIT DE REPUESTOS CRÍTICOS FASE 2</t>
  </si>
  <si>
    <t>Análogo a PR1 para los equipos de Fase 2; detallar por equipo y componente.</t>
  </si>
  <si>
    <t>Notas: (1) FASE 1 se cotiza en firme; FASE 2 como presupuesto referencial para planeación de escalamiento (indicar validez). (2) Los equipos críticos (horno espiral, IQF, formadora) requieren evaluación de proyecto: el comprador facilitará producto, kg/h objetivo y temperatura de núcleo; se valorará plataforma escalable del mismo proveedor de piloto a industrial. (3) Energía: 220/440 V trifásico 60 Hz; indicar consumo eléctrico, de gas, agua y aire comprimido por equipo. (4) Congelación de apanados y formados: IQF de espiral o túnel de banda; el lecho fluidizado se reserva solo para producto pequeño de flujo libre. (5) Producto de diseño: pollo de 2,0 kg despiezado en 9 piezas, apanado; además cerdo (bondiola) y prelistos (colombinas, nuggets, hamburguesas, cordon bleu en fases). (6) Incluir en la oferta: layout preliminar, requerimientos de obra civil e instalaciones, y lista de repuestos recomendados. (7) ACTUALIZACIÓN AGO-2026: se incorpora el ítem P12 (sartén volcable de hallaquitas) por decisión de la dirección de fabricar la hallaquita en planta en lugar de comprarla a terceros. (8) La columna 'Precio de referencia de presupuesto' es un estimado interno del modelo financiero aprobado (Proyecciones_Consolidadas_MOYS_v6, hoja SUP_CAPEX_PLANTA) — NO reemplaza la cotización real solicitada al proveedor en las columnas grises.</t>
  </si>
  <si>
    <t>Vitrina caliente frontal para pollo asado, cerdo y broaster terminado; vidrio curvo o recto; control de temperatura; iluminación. Ver opciones en el mercado o de fabricación local en Veneuela</t>
  </si>
  <si>
    <t>Estación de calor SECO (no húmedo) para papa frita; lámparas/resistencias; acero inoxidable. Ver opciones en el mercado local. Buscra marca HATCO en el mercado global</t>
  </si>
  <si>
    <t xml:space="preserve">
(compra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</si>
</sst>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
  </numFmts>
  <fonts count="23" x14ac:knownFonts="1">
    <font>
      <sz val="11"/>
      <color theme="1"/>
      <name val="Calibri"/>
      <family val="2"/>
      <charset val="1"/>
    </font>
    <font>
      <b/>
      <sz val="16"/>
      <color rgb="FFFFFFFF"/>
      <name val="Calibri"/>
      <family val="2"/>
      <charset val="1"/>
    </font>
    <font>
      <b/>
      <sz val="11"/>
      <color rgb="FFFFFFFF"/>
      <name val="Calibri"/>
      <family val="2"/>
      <charset val="1"/>
    </font>
    <font>
      <b/>
      <sz val="10"/>
      <color rgb="FF1F4E79"/>
      <name val="Calibri"/>
      <family val="2"/>
      <charset val="1"/>
    </font>
    <font>
      <sz val="10"/>
      <color rgb="FF0000FF"/>
      <name val="Calibri"/>
      <family val="2"/>
      <charset val="1"/>
    </font>
    <font>
      <u/>
      <sz val="11"/>
      <color theme="10"/>
      <name val="Calibri"/>
      <family val="2"/>
      <charset val="1"/>
    </font>
    <font>
      <sz val="10"/>
      <name val="Calibri"/>
      <family val="2"/>
      <charset val="1"/>
    </font>
    <font>
      <sz val="9"/>
      <color rgb="FF595959"/>
      <name val="Calibri"/>
      <family val="2"/>
    </font>
    <font>
      <b/>
      <sz val="14"/>
      <color rgb="FFFFFFFF"/>
      <name val="Calibri"/>
      <family val="2"/>
      <charset val="1"/>
    </font>
    <font>
      <b/>
      <sz val="10"/>
      <color rgb="FFFFFFFF"/>
      <name val="Calibri"/>
      <family val="2"/>
      <charset val="1"/>
    </font>
    <font>
      <i/>
      <sz val="9"/>
      <color rgb="FF595959"/>
      <name val="Calibri"/>
      <family val="2"/>
      <charset val="1"/>
    </font>
    <font>
      <b/>
      <sz val="9"/>
      <color rgb="FF1F4E79"/>
      <name val="Calibri"/>
      <family val="2"/>
      <charset val="1"/>
    </font>
    <font>
      <b/>
      <sz val="9"/>
      <color rgb="FFFFFFFF"/>
      <name val="Calibri"/>
      <family val="2"/>
      <charset val="1"/>
    </font>
    <font>
      <b/>
      <sz val="9"/>
      <color rgb="FFFFFFFF"/>
      <name val="Calibri"/>
      <family val="2"/>
    </font>
    <font>
      <b/>
      <sz val="9"/>
      <name val="Calibri"/>
      <family val="2"/>
    </font>
    <font>
      <sz val="9"/>
      <name val="Calibri"/>
      <family val="2"/>
    </font>
    <font>
      <sz val="10"/>
      <color rgb="FF0000FF"/>
      <name val="Calibri"/>
      <family val="2"/>
    </font>
    <font>
      <i/>
      <sz val="9"/>
      <color rgb="FF006100"/>
      <name val="Calibri"/>
      <family val="2"/>
    </font>
    <font>
      <i/>
      <sz val="9"/>
      <color rgb="FF7F7F7F"/>
      <name val="Calibri"/>
      <family val="2"/>
    </font>
    <font>
      <b/>
      <sz val="9"/>
      <name val="Calibri"/>
      <family val="2"/>
      <charset val="1"/>
    </font>
    <font>
      <sz val="9"/>
      <name val="Calibri"/>
      <family val="2"/>
      <charset val="1"/>
    </font>
    <font>
      <i/>
      <sz val="8"/>
      <color rgb="FF7F7F7F"/>
      <name val="Calibri"/>
      <family val="2"/>
    </font>
    <font>
      <b/>
      <sz val="10"/>
      <color rgb="FFFFFFFF"/>
      <name val="Calibri"/>
      <family val="2"/>
    </font>
  </fonts>
  <fills count="7">
    <fill>
      <patternFill patternType="none"/>
    </fill>
    <fill>
      <patternFill patternType="gray125"/>
    </fill>
    <fill>
      <patternFill patternType="solid">
        <fgColor rgb="FF1F4E79"/>
        <bgColor rgb="FF003366"/>
      </patternFill>
    </fill>
    <fill>
      <patternFill patternType="solid">
        <fgColor rgb="FF2E75B6"/>
        <bgColor rgb="FF0066CC"/>
      </patternFill>
    </fill>
    <fill>
      <patternFill patternType="solid">
        <fgColor rgb="FFFFF2CC"/>
        <bgColor rgb="FFF2F2F2"/>
      </patternFill>
    </fill>
    <fill>
      <patternFill patternType="solid">
        <fgColor rgb="FFDDEBF7"/>
        <bgColor rgb="FFF2F2F2"/>
      </patternFill>
    </fill>
    <fill>
      <patternFill patternType="solid">
        <fgColor rgb="FFF2F2F2"/>
        <bgColor rgb="FFDDEBF7"/>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5" fillId="0" borderId="0"/>
  </cellStyleXfs>
  <cellXfs count="39">
    <xf numFmtId="0" fontId="0" fillId="0" borderId="0" xfId="0"/>
    <xf numFmtId="0" fontId="7" fillId="0" borderId="0" xfId="0" applyFont="1" applyAlignment="1">
      <alignment wrapText="1"/>
    </xf>
    <xf numFmtId="0" fontId="2" fillId="3" borderId="0" xfId="0" applyFont="1" applyFill="1" applyAlignment="1">
      <alignment vertical="center" wrapText="1"/>
    </xf>
    <xf numFmtId="0" fontId="1" fillId="2" borderId="0" xfId="0" applyFont="1" applyFill="1" applyAlignment="1">
      <alignment vertical="center" wrapText="1"/>
    </xf>
    <xf numFmtId="0" fontId="7" fillId="0" borderId="0" xfId="0" applyFont="1" applyAlignment="1">
      <alignment horizontal="left" vertical="top" wrapText="1"/>
    </xf>
    <xf numFmtId="0" fontId="22" fillId="2" borderId="0" xfId="0" applyFont="1" applyFill="1" applyAlignment="1">
      <alignment vertical="center" wrapText="1"/>
    </xf>
    <xf numFmtId="0" fontId="3" fillId="5" borderId="0" xfId="0" applyFont="1" applyFill="1" applyAlignment="1">
      <alignment vertical="center" wrapText="1"/>
    </xf>
    <xf numFmtId="0" fontId="11" fillId="0" borderId="0" xfId="0" applyFont="1"/>
    <xf numFmtId="0" fontId="10" fillId="0" borderId="0" xfId="0" applyFont="1" applyAlignment="1">
      <alignment vertical="center" wrapText="1"/>
    </xf>
    <xf numFmtId="0" fontId="9" fillId="3" borderId="0" xfId="0" applyFont="1" applyFill="1" applyAlignment="1">
      <alignment vertical="center" wrapText="1"/>
    </xf>
    <xf numFmtId="0" fontId="8" fillId="2" borderId="0" xfId="0" applyFont="1" applyFill="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1" xfId="1" applyBorder="1" applyAlignment="1">
      <alignment vertical="top" wrapText="1"/>
    </xf>
    <xf numFmtId="1" fontId="4" fillId="0" borderId="1" xfId="0" applyNumberFormat="1" applyFont="1" applyBorder="1" applyAlignment="1">
      <alignment horizontal="left" vertical="top" wrapText="1"/>
    </xf>
    <xf numFmtId="164" fontId="4" fillId="0" borderId="1" xfId="0" applyNumberFormat="1" applyFont="1" applyBorder="1" applyAlignment="1">
      <alignment horizontal="left" vertical="top" wrapText="1"/>
    </xf>
    <xf numFmtId="0" fontId="6" fillId="0" borderId="1" xfId="0" applyFont="1" applyBorder="1" applyAlignment="1">
      <alignment vertical="top" wrapText="1"/>
    </xf>
    <xf numFmtId="0" fontId="4" fillId="4" borderId="1" xfId="0" applyFont="1" applyFill="1" applyBorder="1" applyAlignment="1">
      <alignment horizontal="center"/>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top"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xf>
    <xf numFmtId="0" fontId="14" fillId="0" borderId="1" xfId="0" applyFont="1" applyBorder="1" applyAlignment="1">
      <alignment horizontal="center" vertical="center"/>
    </xf>
    <xf numFmtId="165" fontId="17" fillId="0" borderId="1" xfId="0" applyNumberFormat="1" applyFont="1" applyBorder="1" applyAlignment="1">
      <alignment horizontal="center" vertical="center" wrapText="1"/>
    </xf>
    <xf numFmtId="0" fontId="18" fillId="6" borderId="1" xfId="0" applyFont="1" applyFill="1" applyBorder="1" applyAlignment="1">
      <alignment horizontal="center" vertical="center"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1" xfId="0" applyFont="1" applyBorder="1" applyAlignment="1">
      <alignment horizontal="center" vertical="top" wrapText="1"/>
    </xf>
    <xf numFmtId="0" fontId="4" fillId="0" borderId="1" xfId="0" applyFont="1" applyBorder="1" applyAlignment="1">
      <alignment horizontal="center" vertical="top"/>
    </xf>
    <xf numFmtId="0" fontId="19" fillId="0" borderId="1" xfId="0" applyFont="1" applyBorder="1" applyAlignment="1">
      <alignment horizontal="center" vertical="top"/>
    </xf>
    <xf numFmtId="0" fontId="19" fillId="0" borderId="1" xfId="0" applyFont="1" applyBorder="1" applyAlignment="1">
      <alignment horizontal="center" vertical="top" wrapText="1"/>
    </xf>
    <xf numFmtId="165" fontId="18" fillId="0" borderId="1" xfId="0" applyNumberFormat="1" applyFont="1" applyBorder="1" applyAlignment="1">
      <alignment horizontal="center" vertical="center" wrapText="1"/>
    </xf>
    <xf numFmtId="0" fontId="21" fillId="0" borderId="0" xfId="0" applyFont="1" applyAlignment="1">
      <alignment horizontal="center" vertical="center" wrapText="1"/>
    </xf>
    <xf numFmtId="0" fontId="22" fillId="2" borderId="1" xfId="0" applyFont="1" applyFill="1" applyBorder="1" applyAlignment="1">
      <alignment horizontal="center" vertical="center"/>
    </xf>
    <xf numFmtId="165" fontId="17" fillId="0" borderId="0" xfId="0" applyNumberFormat="1" applyFont="1" applyAlignment="1">
      <alignment horizontal="center" vertical="center"/>
    </xf>
    <xf numFmtId="165" fontId="14" fillId="0" borderId="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BFBFBF"/>
      <rgbColor rgb="FF7F7F7F"/>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2E75B6"/>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barriga@venturem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2"/>
  <sheetViews>
    <sheetView showGridLines="0" topLeftCell="A12" zoomScaleNormal="100" workbookViewId="0">
      <selection activeCell="C37" sqref="C37"/>
    </sheetView>
  </sheetViews>
  <sheetFormatPr baseColWidth="10" defaultColWidth="8.6640625" defaultRowHeight="15" x14ac:dyDescent="0.2"/>
  <cols>
    <col min="1" max="1" width="3" customWidth="1"/>
    <col min="2" max="2" width="34" customWidth="1"/>
    <col min="3" max="3" width="95" customWidth="1"/>
    <col min="4" max="4" width="3" customWidth="1"/>
  </cols>
  <sheetData>
    <row r="2" spans="2:3" ht="30" customHeight="1" x14ac:dyDescent="0.2">
      <c r="B2" s="3" t="s">
        <v>0</v>
      </c>
      <c r="C2" s="3"/>
    </row>
    <row r="3" spans="2:3" ht="19.5" customHeight="1" x14ac:dyDescent="0.2">
      <c r="B3" s="2" t="s">
        <v>1</v>
      </c>
      <c r="C3" s="2"/>
    </row>
    <row r="5" spans="2:3" ht="18" customHeight="1" x14ac:dyDescent="0.2">
      <c r="B5" s="2" t="s">
        <v>2</v>
      </c>
      <c r="C5" s="2"/>
    </row>
    <row r="6" spans="2:3" ht="13.5" customHeight="1" x14ac:dyDescent="0.2">
      <c r="B6" s="11" t="s">
        <v>3</v>
      </c>
      <c r="C6" s="12" t="s">
        <v>4</v>
      </c>
    </row>
    <row r="7" spans="2:3" ht="13.5" customHeight="1" x14ac:dyDescent="0.2">
      <c r="B7" s="11" t="s">
        <v>5</v>
      </c>
      <c r="C7" s="12" t="s">
        <v>6</v>
      </c>
    </row>
    <row r="8" spans="2:3" ht="13.5" customHeight="1" x14ac:dyDescent="0.2">
      <c r="B8" s="11" t="s">
        <v>7</v>
      </c>
      <c r="C8" s="13" t="s">
        <v>8</v>
      </c>
    </row>
    <row r="9" spans="2:3" ht="13.5" customHeight="1" x14ac:dyDescent="0.2">
      <c r="B9" s="11" t="s">
        <v>9</v>
      </c>
      <c r="C9" s="14">
        <v>525580446855</v>
      </c>
    </row>
    <row r="10" spans="2:3" ht="13.5" customHeight="1" x14ac:dyDescent="0.2">
      <c r="B10" s="11" t="s">
        <v>10</v>
      </c>
      <c r="C10" s="15">
        <v>46262</v>
      </c>
    </row>
    <row r="11" spans="2:3" ht="13.5" customHeight="1" x14ac:dyDescent="0.2">
      <c r="B11" s="11" t="s">
        <v>11</v>
      </c>
      <c r="C11" s="15">
        <v>46276</v>
      </c>
    </row>
    <row r="12" spans="2:3" ht="13.5" customHeight="1" x14ac:dyDescent="0.2">
      <c r="B12" s="11" t="s">
        <v>12</v>
      </c>
      <c r="C12" s="16" t="s">
        <v>13</v>
      </c>
    </row>
    <row r="13" spans="2:3" ht="18" customHeight="1" x14ac:dyDescent="0.2">
      <c r="B13" s="2" t="s">
        <v>14</v>
      </c>
      <c r="C13" s="2"/>
    </row>
    <row r="14" spans="2:3" ht="55.5" customHeight="1" x14ac:dyDescent="0.2">
      <c r="B14" s="11" t="s">
        <v>15</v>
      </c>
      <c r="C14" s="16" t="s">
        <v>16</v>
      </c>
    </row>
    <row r="15" spans="2:3" ht="13.5" customHeight="1" x14ac:dyDescent="0.2">
      <c r="B15" s="11" t="s">
        <v>17</v>
      </c>
      <c r="C15" s="16" t="s">
        <v>18</v>
      </c>
    </row>
    <row r="16" spans="2:3" ht="42" customHeight="1" x14ac:dyDescent="0.2">
      <c r="B16" s="11" t="s">
        <v>19</v>
      </c>
      <c r="C16" s="16" t="s">
        <v>20</v>
      </c>
    </row>
    <row r="17" spans="2:3" ht="27.75" customHeight="1" x14ac:dyDescent="0.2">
      <c r="B17" s="11" t="s">
        <v>21</v>
      </c>
      <c r="C17" s="16" t="s">
        <v>22</v>
      </c>
    </row>
    <row r="18" spans="2:3" ht="27.75" customHeight="1" x14ac:dyDescent="0.2">
      <c r="B18" s="11" t="s">
        <v>23</v>
      </c>
      <c r="C18" s="16" t="s">
        <v>24</v>
      </c>
    </row>
    <row r="19" spans="2:3" ht="18" customHeight="1" x14ac:dyDescent="0.2">
      <c r="B19" s="2" t="s">
        <v>25</v>
      </c>
      <c r="C19" s="2"/>
    </row>
    <row r="20" spans="2:3" ht="42" customHeight="1" x14ac:dyDescent="0.2">
      <c r="B20" s="11" t="s">
        <v>26</v>
      </c>
      <c r="C20" s="16" t="s">
        <v>27</v>
      </c>
    </row>
    <row r="21" spans="2:3" ht="27.75" customHeight="1" x14ac:dyDescent="0.2">
      <c r="B21" s="11" t="s">
        <v>28</v>
      </c>
      <c r="C21" s="16" t="s">
        <v>29</v>
      </c>
    </row>
    <row r="22" spans="2:3" ht="27.75" customHeight="1" x14ac:dyDescent="0.2">
      <c r="B22" s="11" t="s">
        <v>30</v>
      </c>
      <c r="C22" s="16" t="s">
        <v>31</v>
      </c>
    </row>
    <row r="23" spans="2:3" ht="27.75" customHeight="1" x14ac:dyDescent="0.2">
      <c r="B23" s="11" t="s">
        <v>32</v>
      </c>
      <c r="C23" s="16" t="s">
        <v>33</v>
      </c>
    </row>
    <row r="24" spans="2:3" ht="42" customHeight="1" x14ac:dyDescent="0.2">
      <c r="B24" s="11" t="s">
        <v>34</v>
      </c>
      <c r="C24" s="16" t="s">
        <v>35</v>
      </c>
    </row>
    <row r="25" spans="2:3" ht="27.75" customHeight="1" x14ac:dyDescent="0.2">
      <c r="B25" s="11" t="s">
        <v>36</v>
      </c>
      <c r="C25" s="16" t="s">
        <v>37</v>
      </c>
    </row>
    <row r="26" spans="2:3" ht="18" customHeight="1" x14ac:dyDescent="0.2">
      <c r="B26" s="2" t="s">
        <v>38</v>
      </c>
      <c r="C26" s="2"/>
    </row>
    <row r="27" spans="2:3" ht="42" customHeight="1" x14ac:dyDescent="0.2">
      <c r="B27" s="11" t="s">
        <v>39</v>
      </c>
      <c r="C27" s="16" t="s">
        <v>40</v>
      </c>
    </row>
    <row r="28" spans="2:3" ht="42" customHeight="1" x14ac:dyDescent="0.2">
      <c r="B28" s="11" t="s">
        <v>41</v>
      </c>
      <c r="C28" s="16" t="s">
        <v>42</v>
      </c>
    </row>
    <row r="29" spans="2:3" ht="27.75" customHeight="1" x14ac:dyDescent="0.2">
      <c r="B29" s="11" t="s">
        <v>43</v>
      </c>
      <c r="C29" s="16" t="s">
        <v>44</v>
      </c>
    </row>
    <row r="30" spans="2:3" ht="27.75" customHeight="1" x14ac:dyDescent="0.2">
      <c r="B30" s="11" t="s">
        <v>45</v>
      </c>
      <c r="C30" s="16" t="s">
        <v>46</v>
      </c>
    </row>
    <row r="32" spans="2:3" ht="15" customHeight="1" x14ac:dyDescent="0.2">
      <c r="B32" s="1" t="s">
        <v>47</v>
      </c>
      <c r="C32" s="1"/>
    </row>
  </sheetData>
  <mergeCells count="7">
    <mergeCell ref="B26:C26"/>
    <mergeCell ref="B32:C32"/>
    <mergeCell ref="B2:C2"/>
    <mergeCell ref="B3:C3"/>
    <mergeCell ref="B5:C5"/>
    <mergeCell ref="B13:C13"/>
    <mergeCell ref="B19:C19"/>
  </mergeCells>
  <hyperlinks>
    <hyperlink ref="C8" r:id="rId1" xr:uid="{00000000-0004-0000-0000-000000000000}"/>
  </hyperlink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1"/>
  <sheetViews>
    <sheetView showGridLines="0" zoomScale="120" zoomScaleNormal="120" workbookViewId="0">
      <pane xSplit="3" ySplit="6" topLeftCell="D7" activePane="bottomRight" state="frozen"/>
      <selection pane="topRight" activeCell="D1" sqref="D1"/>
      <selection pane="bottomLeft" activeCell="A14" sqref="A14"/>
      <selection pane="bottomRight" activeCell="B23" sqref="B23:I23"/>
    </sheetView>
  </sheetViews>
  <sheetFormatPr baseColWidth="10" defaultColWidth="8.6640625" defaultRowHeight="15" x14ac:dyDescent="0.2"/>
  <cols>
    <col min="1" max="1" width="2" customWidth="1"/>
    <col min="2" max="2" width="7" customWidth="1"/>
    <col min="3" max="3" width="39.6640625" customWidth="1"/>
    <col min="4" max="4" width="52" customWidth="1"/>
    <col min="5" max="5" width="7" customWidth="1"/>
    <col min="6" max="8" width="9" customWidth="1"/>
    <col min="9" max="9" width="10" customWidth="1"/>
    <col min="10" max="10" width="16" customWidth="1"/>
    <col min="11" max="14" width="14" customWidth="1"/>
    <col min="15" max="15" width="16" customWidth="1"/>
    <col min="16" max="16" width="14" customWidth="1"/>
    <col min="17" max="17" width="12" customWidth="1"/>
    <col min="18" max="18" width="15" customWidth="1"/>
  </cols>
  <sheetData>
    <row r="2" spans="2:18" ht="25.5" customHeight="1" x14ac:dyDescent="0.2">
      <c r="B2" s="10" t="s">
        <v>48</v>
      </c>
      <c r="C2" s="10"/>
      <c r="D2" s="10"/>
      <c r="E2" s="10"/>
      <c r="F2" s="10"/>
      <c r="G2" s="10"/>
      <c r="H2" s="10"/>
      <c r="I2" s="10"/>
    </row>
    <row r="3" spans="2:18" ht="31.5" customHeight="1" x14ac:dyDescent="0.2">
      <c r="B3" s="9" t="s">
        <v>49</v>
      </c>
      <c r="C3" s="9"/>
      <c r="D3" s="9"/>
      <c r="E3" s="9"/>
      <c r="F3" s="9"/>
      <c r="G3" s="9"/>
      <c r="H3" s="9"/>
      <c r="I3" s="9"/>
    </row>
    <row r="4" spans="2:18" ht="24" customHeight="1" x14ac:dyDescent="0.2">
      <c r="B4" s="8" t="s">
        <v>50</v>
      </c>
      <c r="C4" s="8"/>
      <c r="D4" s="8"/>
      <c r="E4" s="8"/>
      <c r="F4" s="8"/>
      <c r="G4" s="8"/>
      <c r="H4" s="8"/>
      <c r="I4" s="8"/>
    </row>
    <row r="5" spans="2:18" ht="15.75" customHeight="1" x14ac:dyDescent="0.2">
      <c r="B5" s="7" t="s">
        <v>51</v>
      </c>
      <c r="C5" s="7"/>
      <c r="D5" s="7"/>
      <c r="E5" s="7"/>
      <c r="F5" s="17">
        <v>7</v>
      </c>
      <c r="G5" s="17">
        <v>3</v>
      </c>
      <c r="H5" s="17">
        <v>1</v>
      </c>
    </row>
    <row r="6" spans="2:18" ht="76" customHeight="1" x14ac:dyDescent="0.2">
      <c r="B6" s="18" t="s">
        <v>52</v>
      </c>
      <c r="C6" s="18" t="s">
        <v>53</v>
      </c>
      <c r="D6" s="18" t="s">
        <v>54</v>
      </c>
      <c r="E6" s="18" t="s">
        <v>55</v>
      </c>
      <c r="F6" s="18" t="s">
        <v>56</v>
      </c>
      <c r="G6" s="18" t="s">
        <v>57</v>
      </c>
      <c r="H6" s="18" t="s">
        <v>58</v>
      </c>
      <c r="I6" s="18" t="s">
        <v>59</v>
      </c>
      <c r="J6" s="19" t="s">
        <v>60</v>
      </c>
      <c r="K6" s="19" t="s">
        <v>61</v>
      </c>
      <c r="L6" s="19" t="s">
        <v>62</v>
      </c>
      <c r="M6" s="19" t="s">
        <v>63</v>
      </c>
      <c r="N6" s="19" t="s">
        <v>64</v>
      </c>
      <c r="O6" s="19" t="s">
        <v>65</v>
      </c>
      <c r="P6" s="19" t="s">
        <v>66</v>
      </c>
      <c r="Q6" s="19" t="s">
        <v>67</v>
      </c>
      <c r="R6" s="19" t="s">
        <v>68</v>
      </c>
    </row>
    <row r="7" spans="2:18" ht="15.75" customHeight="1" x14ac:dyDescent="0.2">
      <c r="B7" s="6" t="s">
        <v>69</v>
      </c>
      <c r="C7" s="6"/>
      <c r="D7" s="6"/>
      <c r="E7" s="6"/>
      <c r="F7" s="6"/>
      <c r="G7" s="6"/>
      <c r="H7" s="6"/>
      <c r="I7" s="6"/>
    </row>
    <row r="8" spans="2:18" ht="409" customHeight="1" x14ac:dyDescent="0.2">
      <c r="B8" s="20" t="s">
        <v>70</v>
      </c>
      <c r="C8" s="21" t="s">
        <v>71</v>
      </c>
      <c r="D8" s="22" t="s">
        <v>72</v>
      </c>
      <c r="E8" s="23" t="s">
        <v>73</v>
      </c>
      <c r="F8" s="24">
        <v>2</v>
      </c>
      <c r="G8" s="24">
        <v>2</v>
      </c>
      <c r="H8" s="24">
        <v>3</v>
      </c>
      <c r="I8" s="25">
        <f>F8*$F$5+G8*$G$5+H8*$H$5</f>
        <v>23</v>
      </c>
      <c r="J8" s="26">
        <v>5096</v>
      </c>
      <c r="K8" s="27"/>
      <c r="L8" s="27"/>
      <c r="M8" s="27"/>
      <c r="N8" s="27" t="str">
        <f t="shared" ref="N8:N14" si="0">IF(L8="","",L8+M8)</f>
        <v/>
      </c>
      <c r="O8" s="27"/>
      <c r="P8" s="27"/>
      <c r="Q8" s="27"/>
      <c r="R8" s="25" t="str">
        <f>IF(N8="","",I8*N8)</f>
        <v/>
      </c>
    </row>
    <row r="9" spans="2:18" ht="75" customHeight="1" x14ac:dyDescent="0.2">
      <c r="B9" s="20" t="s">
        <v>74</v>
      </c>
      <c r="C9" s="21" t="s">
        <v>75</v>
      </c>
      <c r="D9" s="22" t="s">
        <v>76</v>
      </c>
      <c r="E9" s="23" t="s">
        <v>73</v>
      </c>
      <c r="F9" s="24" t="s">
        <v>77</v>
      </c>
      <c r="G9" s="24" t="s">
        <v>77</v>
      </c>
      <c r="H9" s="24" t="s">
        <v>77</v>
      </c>
      <c r="I9" s="25">
        <v>2</v>
      </c>
      <c r="J9" s="26">
        <v>5096</v>
      </c>
      <c r="K9" s="27"/>
      <c r="L9" s="27"/>
      <c r="M9" s="27"/>
      <c r="N9" s="27" t="str">
        <f t="shared" si="0"/>
        <v/>
      </c>
      <c r="O9" s="27"/>
      <c r="P9" s="27"/>
      <c r="Q9" s="27"/>
      <c r="R9" s="25" t="str">
        <f>IF(N9="","",I9*N9)</f>
        <v/>
      </c>
    </row>
    <row r="10" spans="2:18" ht="75" customHeight="1" x14ac:dyDescent="0.2">
      <c r="B10" s="20" t="s">
        <v>78</v>
      </c>
      <c r="C10" s="21" t="s">
        <v>79</v>
      </c>
      <c r="D10" s="22" t="s">
        <v>80</v>
      </c>
      <c r="E10" s="23" t="s">
        <v>81</v>
      </c>
      <c r="F10" s="24" t="s">
        <v>77</v>
      </c>
      <c r="G10" s="24" t="s">
        <v>77</v>
      </c>
      <c r="H10" s="24" t="s">
        <v>77</v>
      </c>
      <c r="I10" s="25">
        <v>1</v>
      </c>
      <c r="J10" s="26">
        <v>5650</v>
      </c>
      <c r="K10" s="27"/>
      <c r="L10" s="27"/>
      <c r="M10" s="27"/>
      <c r="N10" s="27" t="str">
        <f t="shared" si="0"/>
        <v/>
      </c>
      <c r="O10" s="27"/>
      <c r="P10" s="27"/>
      <c r="Q10" s="27"/>
      <c r="R10" s="25" t="str">
        <f>IF(N10="","",I10*N10)</f>
        <v/>
      </c>
    </row>
    <row r="11" spans="2:18" ht="39" x14ac:dyDescent="0.2">
      <c r="B11" s="20" t="s">
        <v>82</v>
      </c>
      <c r="C11" s="28" t="s">
        <v>83</v>
      </c>
      <c r="D11" s="29" t="s">
        <v>84</v>
      </c>
      <c r="E11" s="30" t="s">
        <v>73</v>
      </c>
      <c r="F11" s="31">
        <v>2</v>
      </c>
      <c r="G11" s="24">
        <v>2</v>
      </c>
      <c r="H11" s="31">
        <v>4</v>
      </c>
      <c r="I11" s="32">
        <f>F11*$F$5+G11*$G$5+H11*$H$5</f>
        <v>24</v>
      </c>
      <c r="J11" s="26">
        <v>1243</v>
      </c>
      <c r="K11" s="27"/>
      <c r="L11" s="27"/>
      <c r="M11" s="27"/>
      <c r="N11" s="27" t="str">
        <f t="shared" si="0"/>
        <v/>
      </c>
      <c r="O11" s="27"/>
      <c r="P11" s="27"/>
      <c r="Q11" s="27"/>
      <c r="R11" s="25" t="str">
        <f>IF(N11="","",I11*N11)</f>
        <v/>
      </c>
    </row>
    <row r="12" spans="2:18" ht="52" x14ac:dyDescent="0.2">
      <c r="B12" s="20" t="s">
        <v>85</v>
      </c>
      <c r="C12" s="28" t="s">
        <v>86</v>
      </c>
      <c r="D12" s="22" t="s">
        <v>87</v>
      </c>
      <c r="E12" s="30" t="s">
        <v>73</v>
      </c>
      <c r="F12" s="24">
        <v>1</v>
      </c>
      <c r="G12" s="24">
        <v>1</v>
      </c>
      <c r="H12" s="24">
        <v>1</v>
      </c>
      <c r="I12" s="32">
        <f>F12*$F$5+G12*$G$5+H12*$H$5</f>
        <v>11</v>
      </c>
      <c r="J12" s="26">
        <v>3407</v>
      </c>
      <c r="K12" s="27"/>
      <c r="L12" s="27"/>
      <c r="M12" s="27"/>
      <c r="N12" s="27" t="str">
        <f t="shared" si="0"/>
        <v/>
      </c>
      <c r="O12" s="27"/>
      <c r="P12" s="27"/>
      <c r="Q12" s="27"/>
      <c r="R12" s="25" t="str">
        <f>IF(N12="","",I12*N12)</f>
        <v/>
      </c>
    </row>
    <row r="13" spans="2:18" ht="105" customHeight="1" x14ac:dyDescent="0.2">
      <c r="B13" s="20" t="s">
        <v>88</v>
      </c>
      <c r="C13" s="21" t="s">
        <v>89</v>
      </c>
      <c r="D13" s="22" t="s">
        <v>90</v>
      </c>
      <c r="E13" s="23" t="s">
        <v>73</v>
      </c>
      <c r="F13" s="24">
        <v>1</v>
      </c>
      <c r="G13" s="24">
        <v>1</v>
      </c>
      <c r="H13" s="24">
        <v>2</v>
      </c>
      <c r="I13" s="25">
        <f>F13*$F$5+G13*$G$5+H13*$H$5</f>
        <v>12</v>
      </c>
      <c r="J13" s="26">
        <v>490</v>
      </c>
      <c r="K13" s="27"/>
      <c r="L13" s="27"/>
      <c r="M13" s="27"/>
      <c r="N13" s="27" t="str">
        <f t="shared" si="0"/>
        <v/>
      </c>
      <c r="O13" s="27"/>
      <c r="P13" s="27"/>
      <c r="Q13" s="27"/>
      <c r="R13" s="25" t="str">
        <f>IF(N13="","",I13*N13)</f>
        <v/>
      </c>
    </row>
    <row r="14" spans="2:18" ht="22.5" customHeight="1" x14ac:dyDescent="0.2">
      <c r="B14" s="33" t="s">
        <v>91</v>
      </c>
      <c r="C14" s="28" t="s">
        <v>92</v>
      </c>
      <c r="D14" s="29" t="s">
        <v>93</v>
      </c>
      <c r="E14" s="30" t="s">
        <v>73</v>
      </c>
      <c r="F14" s="31">
        <v>1</v>
      </c>
      <c r="G14" s="31">
        <v>1</v>
      </c>
      <c r="H14" s="31">
        <v>2</v>
      </c>
      <c r="I14" s="32">
        <f>F14*$F$5+G14*$G$5+H14*$H$5</f>
        <v>12</v>
      </c>
      <c r="J14" s="34">
        <v>600</v>
      </c>
      <c r="K14" s="27"/>
      <c r="L14" s="27"/>
      <c r="M14" s="27"/>
      <c r="N14" s="27" t="str">
        <f t="shared" si="0"/>
        <v/>
      </c>
      <c r="O14" s="27"/>
      <c r="P14" s="27"/>
      <c r="Q14" s="27"/>
      <c r="R14" s="25" t="str">
        <f>IF(N14="","",I14*N14)</f>
        <v/>
      </c>
    </row>
    <row r="15" spans="2:18" ht="15.75" customHeight="1" x14ac:dyDescent="0.2">
      <c r="B15" s="6" t="s">
        <v>94</v>
      </c>
      <c r="C15" s="6"/>
      <c r="D15" s="6"/>
      <c r="E15" s="6"/>
      <c r="F15" s="6"/>
      <c r="G15" s="6"/>
      <c r="H15" s="6"/>
      <c r="I15" s="6"/>
    </row>
    <row r="16" spans="2:18" ht="54" customHeight="1" x14ac:dyDescent="0.2">
      <c r="B16" s="33" t="s">
        <v>95</v>
      </c>
      <c r="C16" s="28" t="s">
        <v>96</v>
      </c>
      <c r="D16" s="29" t="s">
        <v>200</v>
      </c>
      <c r="E16" s="30" t="s">
        <v>73</v>
      </c>
      <c r="F16" s="24">
        <v>1</v>
      </c>
      <c r="G16" s="24">
        <v>1</v>
      </c>
      <c r="H16" s="24">
        <v>2</v>
      </c>
      <c r="I16" s="32">
        <f>F16*$F$5+G16*$G$5+H16*$H$5</f>
        <v>12</v>
      </c>
      <c r="J16" s="26">
        <v>1695</v>
      </c>
      <c r="K16" s="27"/>
      <c r="L16" s="27"/>
      <c r="M16" s="27"/>
      <c r="N16" s="27" t="str">
        <f>IF(L16="","",L16+M16)</f>
        <v/>
      </c>
      <c r="O16" s="27"/>
      <c r="P16" s="27"/>
      <c r="Q16" s="27"/>
      <c r="R16" s="25" t="str">
        <f>IF(N16="","",I16*N16)</f>
        <v/>
      </c>
    </row>
    <row r="17" spans="2:18" ht="25.5" customHeight="1" x14ac:dyDescent="0.2">
      <c r="B17" s="33" t="s">
        <v>97</v>
      </c>
      <c r="C17" s="28" t="s">
        <v>98</v>
      </c>
      <c r="D17" s="29" t="s">
        <v>99</v>
      </c>
      <c r="E17" s="30" t="s">
        <v>73</v>
      </c>
      <c r="F17" s="31">
        <v>1</v>
      </c>
      <c r="G17" s="31">
        <v>1</v>
      </c>
      <c r="H17" s="31">
        <v>2</v>
      </c>
      <c r="I17" s="32">
        <f>F17*$F$5+G17*$G$5+H17*$H$5</f>
        <v>12</v>
      </c>
      <c r="J17" s="26">
        <v>791</v>
      </c>
      <c r="K17" s="27"/>
      <c r="L17" s="27"/>
      <c r="M17" s="27"/>
      <c r="N17" s="27" t="str">
        <f>IF(L17="","",L17+M17)</f>
        <v/>
      </c>
      <c r="O17" s="27"/>
      <c r="P17" s="27"/>
      <c r="Q17" s="27"/>
      <c r="R17" s="25" t="str">
        <f>IF(N17="","",I17*N17)</f>
        <v/>
      </c>
    </row>
    <row r="18" spans="2:18" ht="25.5" customHeight="1" x14ac:dyDescent="0.2">
      <c r="B18" s="33" t="s">
        <v>100</v>
      </c>
      <c r="C18" s="28" t="s">
        <v>101</v>
      </c>
      <c r="D18" s="29" t="s">
        <v>201</v>
      </c>
      <c r="E18" s="30" t="s">
        <v>73</v>
      </c>
      <c r="F18" s="31">
        <v>1</v>
      </c>
      <c r="G18" s="31">
        <v>1</v>
      </c>
      <c r="H18" s="31">
        <v>2</v>
      </c>
      <c r="I18" s="32">
        <f>F18*$F$5+G18*$G$5+H18*$H$5</f>
        <v>12</v>
      </c>
      <c r="J18" s="26">
        <v>904</v>
      </c>
      <c r="K18" s="27"/>
      <c r="L18" s="27"/>
      <c r="M18" s="27"/>
      <c r="N18" s="27" t="str">
        <f>IF(L18="","",L18+M18)</f>
        <v/>
      </c>
      <c r="O18" s="27"/>
      <c r="P18" s="27"/>
      <c r="Q18" s="27"/>
      <c r="R18" s="25" t="str">
        <f>IF(N18="","",I18*N18)</f>
        <v/>
      </c>
    </row>
    <row r="19" spans="2:18" ht="15.75" customHeight="1" x14ac:dyDescent="0.2">
      <c r="B19" s="6" t="s">
        <v>102</v>
      </c>
      <c r="C19" s="6"/>
      <c r="D19" s="6"/>
      <c r="E19" s="6"/>
      <c r="F19" s="6"/>
      <c r="G19" s="6"/>
      <c r="H19" s="6"/>
      <c r="I19" s="6"/>
    </row>
    <row r="20" spans="2:18" ht="45.75" customHeight="1" x14ac:dyDescent="0.2">
      <c r="B20" s="33" t="s">
        <v>103</v>
      </c>
      <c r="C20" s="28" t="s">
        <v>104</v>
      </c>
      <c r="D20" s="29" t="s">
        <v>105</v>
      </c>
      <c r="E20" s="30" t="s">
        <v>73</v>
      </c>
      <c r="F20" s="31">
        <v>1</v>
      </c>
      <c r="G20" s="31">
        <v>1</v>
      </c>
      <c r="H20" s="31">
        <v>2</v>
      </c>
      <c r="I20" s="32">
        <f>F20*$F$5+G20*$G$5+H20*$H$5</f>
        <v>12</v>
      </c>
      <c r="J20" s="34">
        <v>5500</v>
      </c>
      <c r="K20" s="27"/>
      <c r="L20" s="27"/>
      <c r="M20" s="27"/>
      <c r="N20" s="27" t="str">
        <f>IF(L20="","",L20+M20)</f>
        <v/>
      </c>
      <c r="O20" s="27"/>
      <c r="P20" s="27"/>
      <c r="Q20" s="27"/>
      <c r="R20" s="25" t="str">
        <f>IF(N20="","",I20*N20)</f>
        <v/>
      </c>
    </row>
    <row r="21" spans="2:18" ht="22.5" customHeight="1" x14ac:dyDescent="0.2">
      <c r="B21" s="33" t="s">
        <v>106</v>
      </c>
      <c r="C21" s="28" t="s">
        <v>107</v>
      </c>
      <c r="D21" s="29" t="s">
        <v>108</v>
      </c>
      <c r="E21" s="30" t="s">
        <v>73</v>
      </c>
      <c r="F21" s="31">
        <v>1</v>
      </c>
      <c r="G21" s="31">
        <v>1</v>
      </c>
      <c r="H21" s="31">
        <v>1</v>
      </c>
      <c r="I21" s="32">
        <f>F21*$F$5+G21*$G$5+H21*$H$5</f>
        <v>11</v>
      </c>
      <c r="J21" s="34">
        <v>3000</v>
      </c>
      <c r="K21" s="27"/>
      <c r="L21" s="27"/>
      <c r="M21" s="27"/>
      <c r="N21" s="27" t="str">
        <f>IF(L21="","",L21+M21)</f>
        <v/>
      </c>
      <c r="O21" s="27"/>
      <c r="P21" s="27"/>
      <c r="Q21" s="27"/>
      <c r="R21" s="25" t="str">
        <f>IF(N21="","",I21*N21)</f>
        <v/>
      </c>
    </row>
    <row r="22" spans="2:18" ht="31.5" customHeight="1" x14ac:dyDescent="0.2">
      <c r="B22" s="33" t="s">
        <v>109</v>
      </c>
      <c r="C22" s="28" t="s">
        <v>110</v>
      </c>
      <c r="D22" s="29" t="s">
        <v>111</v>
      </c>
      <c r="E22" s="30" t="s">
        <v>73</v>
      </c>
      <c r="F22" s="31">
        <v>1</v>
      </c>
      <c r="G22" s="31">
        <v>2</v>
      </c>
      <c r="H22" s="31">
        <v>3</v>
      </c>
      <c r="I22" s="32">
        <f>F22*$F$5+G22*$G$5+H22*$H$5</f>
        <v>16</v>
      </c>
      <c r="J22" s="34">
        <v>1200</v>
      </c>
      <c r="K22" s="27"/>
      <c r="L22" s="27"/>
      <c r="M22" s="27"/>
      <c r="N22" s="27" t="str">
        <f>IF(L22="","",L22+M22)</f>
        <v/>
      </c>
      <c r="O22" s="27"/>
      <c r="P22" s="27"/>
      <c r="Q22" s="27"/>
      <c r="R22" s="25" t="str">
        <f>IF(N22="","",I22*N22)</f>
        <v/>
      </c>
    </row>
    <row r="23" spans="2:18" ht="15.75" customHeight="1" x14ac:dyDescent="0.2">
      <c r="B23" s="6" t="s">
        <v>112</v>
      </c>
      <c r="C23" s="6"/>
      <c r="D23" s="6"/>
      <c r="E23" s="6"/>
      <c r="F23" s="6"/>
      <c r="G23" s="6"/>
      <c r="H23" s="6"/>
      <c r="I23" s="6"/>
    </row>
    <row r="24" spans="2:18" ht="34.5" customHeight="1" x14ac:dyDescent="0.2">
      <c r="B24" s="33" t="s">
        <v>113</v>
      </c>
      <c r="C24" s="28" t="s">
        <v>114</v>
      </c>
      <c r="D24" s="29" t="s">
        <v>115</v>
      </c>
      <c r="E24" s="30" t="s">
        <v>116</v>
      </c>
      <c r="F24" s="31">
        <v>1</v>
      </c>
      <c r="G24" s="31">
        <v>1</v>
      </c>
      <c r="H24" s="31">
        <v>2</v>
      </c>
      <c r="I24" s="32">
        <f>F24*$F$5+G24*$G$5+H24*$H$5</f>
        <v>12</v>
      </c>
      <c r="J24" s="35" t="s">
        <v>202</v>
      </c>
      <c r="N24" t="str">
        <f>IF(L24="","",L24+M24)</f>
        <v/>
      </c>
      <c r="R24" t="str">
        <f>IF(N24="","",I24*N24)</f>
        <v/>
      </c>
    </row>
    <row r="25" spans="2:18" ht="37.5" customHeight="1" x14ac:dyDescent="0.2">
      <c r="B25" s="33" t="s">
        <v>117</v>
      </c>
      <c r="C25" s="28" t="s">
        <v>118</v>
      </c>
      <c r="D25" s="29" t="s">
        <v>119</v>
      </c>
      <c r="E25" s="30" t="s">
        <v>116</v>
      </c>
      <c r="F25" s="31">
        <v>1</v>
      </c>
      <c r="G25" s="31">
        <v>1</v>
      </c>
      <c r="H25" s="31">
        <v>1</v>
      </c>
      <c r="I25" s="32">
        <f>F25*$F$5+G25*$G$5+H25*$H$5</f>
        <v>11</v>
      </c>
      <c r="J25" s="35" t="s">
        <v>202</v>
      </c>
      <c r="N25" t="str">
        <f>IF(L25="","",L25+M25)</f>
        <v/>
      </c>
      <c r="R25" t="str">
        <f>IF(N25="","",I25*N25)</f>
        <v/>
      </c>
    </row>
    <row r="26" spans="2:18" ht="42" customHeight="1" x14ac:dyDescent="0.2">
      <c r="B26" s="33" t="s">
        <v>120</v>
      </c>
      <c r="C26" s="28" t="s">
        <v>121</v>
      </c>
      <c r="D26" s="29" t="s">
        <v>122</v>
      </c>
      <c r="E26" s="30" t="s">
        <v>116</v>
      </c>
      <c r="F26" s="31">
        <v>1</v>
      </c>
      <c r="G26" s="31">
        <v>1</v>
      </c>
      <c r="H26" s="31">
        <v>1</v>
      </c>
      <c r="I26" s="32">
        <f>F26*$F$5+G26*$G$5+H26*$H$5</f>
        <v>11</v>
      </c>
      <c r="J26" s="35" t="s">
        <v>202</v>
      </c>
      <c r="N26" t="str">
        <f>IF(L26="","",L26+M26)</f>
        <v/>
      </c>
      <c r="R26" t="str">
        <f>IF(N26="","",I26*N26)</f>
        <v/>
      </c>
    </row>
    <row r="27" spans="2:18" ht="15.75" customHeight="1" x14ac:dyDescent="0.2">
      <c r="B27" s="6" t="s">
        <v>123</v>
      </c>
      <c r="C27" s="6"/>
      <c r="D27" s="6"/>
      <c r="E27" s="6"/>
      <c r="F27" s="6"/>
      <c r="G27" s="6"/>
      <c r="H27" s="6"/>
      <c r="I27" s="6"/>
    </row>
    <row r="28" spans="2:18" ht="34.5" customHeight="1" x14ac:dyDescent="0.2">
      <c r="B28" s="33" t="s">
        <v>124</v>
      </c>
      <c r="C28" s="28" t="s">
        <v>125</v>
      </c>
      <c r="D28" s="29" t="s">
        <v>126</v>
      </c>
      <c r="E28" s="30" t="s">
        <v>81</v>
      </c>
      <c r="F28" s="31">
        <v>1</v>
      </c>
      <c r="G28" s="31">
        <v>1</v>
      </c>
      <c r="H28" s="24">
        <v>2</v>
      </c>
      <c r="I28" s="32">
        <f>F28*$F$5+G28*$G$5+H28*$H$5</f>
        <v>12</v>
      </c>
      <c r="J28" s="26">
        <v>678</v>
      </c>
      <c r="K28" s="27"/>
      <c r="L28" s="27"/>
      <c r="M28" s="27"/>
      <c r="N28" s="27" t="str">
        <f>IF(L28="","",L28+M28)</f>
        <v/>
      </c>
      <c r="O28" s="27"/>
      <c r="P28" s="27"/>
      <c r="Q28" s="27"/>
      <c r="R28" s="25" t="str">
        <f>IF(N28="","",I28*N28)</f>
        <v/>
      </c>
    </row>
    <row r="29" spans="2:18" ht="18" customHeight="1" x14ac:dyDescent="0.2">
      <c r="B29" s="5" t="s">
        <v>127</v>
      </c>
      <c r="C29" s="5"/>
      <c r="D29" s="5"/>
      <c r="E29" s="5"/>
      <c r="F29" s="5"/>
      <c r="G29" s="5"/>
      <c r="H29" s="5"/>
      <c r="I29" s="5"/>
      <c r="J29" s="5"/>
      <c r="K29" s="5"/>
      <c r="L29" s="5"/>
      <c r="M29" s="5"/>
      <c r="N29" s="5"/>
      <c r="O29" s="5"/>
      <c r="P29" s="5"/>
      <c r="Q29" s="5"/>
      <c r="R29" s="36">
        <f>SUM(R8:R28)</f>
        <v>0</v>
      </c>
    </row>
    <row r="30" spans="2:18" ht="90" customHeight="1" x14ac:dyDescent="0.2"/>
    <row r="31" spans="2:18" ht="51.75" customHeight="1" x14ac:dyDescent="0.2">
      <c r="B31" s="4" t="s">
        <v>128</v>
      </c>
      <c r="C31" s="4"/>
      <c r="D31" s="4"/>
      <c r="E31" s="4"/>
      <c r="F31" s="4"/>
      <c r="G31" s="4"/>
      <c r="H31" s="4"/>
      <c r="I31" s="4"/>
      <c r="J31" s="4"/>
      <c r="K31" s="4"/>
      <c r="L31" s="4"/>
      <c r="M31" s="4"/>
      <c r="N31" s="4"/>
      <c r="O31" s="4"/>
      <c r="P31" s="4"/>
      <c r="Q31" s="4"/>
      <c r="R31" s="4"/>
    </row>
  </sheetData>
  <mergeCells count="11">
    <mergeCell ref="B31:R31"/>
    <mergeCell ref="B15:I15"/>
    <mergeCell ref="B19:I19"/>
    <mergeCell ref="B23:I23"/>
    <mergeCell ref="B27:I27"/>
    <mergeCell ref="B29:Q29"/>
    <mergeCell ref="B2:I2"/>
    <mergeCell ref="B3:I3"/>
    <mergeCell ref="B4:I4"/>
    <mergeCell ref="B5:E5"/>
    <mergeCell ref="B7:I7"/>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O30"/>
  <sheetViews>
    <sheetView showGridLines="0" tabSelected="1" zoomScale="130" zoomScaleNormal="130" workbookViewId="0">
      <pane xSplit="3" ySplit="6" topLeftCell="D10" activePane="bottomRight" state="frozen"/>
      <selection pane="topRight" activeCell="D1" sqref="D1"/>
      <selection pane="bottomLeft" activeCell="A7" sqref="A7"/>
      <selection pane="bottomRight" activeCell="I9" sqref="I9"/>
    </sheetView>
  </sheetViews>
  <sheetFormatPr baseColWidth="10" defaultColWidth="8.6640625" defaultRowHeight="15" x14ac:dyDescent="0.2"/>
  <cols>
    <col min="1" max="1" width="2" customWidth="1"/>
    <col min="2" max="2" width="7" customWidth="1"/>
    <col min="3" max="3" width="34" customWidth="1"/>
    <col min="4" max="4" width="58" customWidth="1"/>
    <col min="5" max="6" width="7" customWidth="1"/>
    <col min="7" max="7" width="16" customWidth="1"/>
    <col min="8" max="11" width="14" customWidth="1"/>
    <col min="12" max="12" width="16" customWidth="1"/>
    <col min="13" max="13" width="14" customWidth="1"/>
    <col min="14" max="14" width="12" customWidth="1"/>
    <col min="15" max="15" width="15" customWidth="1"/>
  </cols>
  <sheetData>
    <row r="2" spans="2:15" ht="25.5" customHeight="1" x14ac:dyDescent="0.2">
      <c r="B2" s="10" t="s">
        <v>129</v>
      </c>
      <c r="C2" s="10"/>
      <c r="D2" s="10"/>
      <c r="E2" s="10"/>
      <c r="F2" s="10"/>
    </row>
    <row r="3" spans="2:15" ht="45.75" customHeight="1" x14ac:dyDescent="0.2">
      <c r="B3" s="9" t="s">
        <v>130</v>
      </c>
      <c r="C3" s="9"/>
      <c r="D3" s="9"/>
      <c r="E3" s="9"/>
      <c r="F3" s="9"/>
    </row>
    <row r="4" spans="2:15" ht="24" customHeight="1" x14ac:dyDescent="0.2">
      <c r="B4" s="8" t="s">
        <v>50</v>
      </c>
      <c r="C4" s="8"/>
      <c r="D4" s="8"/>
      <c r="E4" s="8"/>
      <c r="F4" s="8"/>
    </row>
    <row r="6" spans="2:15" ht="113" customHeight="1" x14ac:dyDescent="0.2">
      <c r="B6" s="18" t="s">
        <v>52</v>
      </c>
      <c r="C6" s="18" t="s">
        <v>131</v>
      </c>
      <c r="D6" s="18" t="s">
        <v>54</v>
      </c>
      <c r="E6" s="18" t="s">
        <v>55</v>
      </c>
      <c r="F6" s="18" t="s">
        <v>132</v>
      </c>
      <c r="G6" s="19" t="s">
        <v>60</v>
      </c>
      <c r="H6" s="19" t="s">
        <v>61</v>
      </c>
      <c r="I6" s="19" t="s">
        <v>62</v>
      </c>
      <c r="J6" s="19" t="s">
        <v>63</v>
      </c>
      <c r="K6" s="19" t="s">
        <v>64</v>
      </c>
      <c r="L6" s="19" t="s">
        <v>65</v>
      </c>
      <c r="M6" s="19" t="s">
        <v>66</v>
      </c>
      <c r="N6" s="19" t="s">
        <v>67</v>
      </c>
      <c r="O6" s="19" t="s">
        <v>133</v>
      </c>
    </row>
    <row r="7" spans="2:15" ht="15.75" customHeight="1" x14ac:dyDescent="0.2">
      <c r="B7" s="6" t="s">
        <v>134</v>
      </c>
      <c r="C7" s="6"/>
      <c r="D7" s="6"/>
      <c r="E7" s="6"/>
      <c r="F7" s="6"/>
    </row>
    <row r="8" spans="2:15" ht="69" customHeight="1" x14ac:dyDescent="0.2">
      <c r="B8" s="33" t="s">
        <v>135</v>
      </c>
      <c r="C8" s="28" t="s">
        <v>136</v>
      </c>
      <c r="D8" s="29" t="s">
        <v>137</v>
      </c>
      <c r="E8" s="30" t="s">
        <v>73</v>
      </c>
      <c r="F8" s="31">
        <v>1</v>
      </c>
      <c r="G8" s="26">
        <v>10170</v>
      </c>
      <c r="H8" s="27"/>
      <c r="I8" s="27"/>
      <c r="J8" s="27"/>
      <c r="K8" s="27" t="str">
        <f t="shared" ref="K8:K15" si="0">IF(I8="","",I8+J8)</f>
        <v/>
      </c>
      <c r="L8" s="27"/>
      <c r="M8" s="27"/>
      <c r="N8" s="27"/>
      <c r="O8" s="25" t="str">
        <f>IF(K8="","",F8*K8)</f>
        <v/>
      </c>
    </row>
    <row r="9" spans="2:15" ht="30.75" customHeight="1" x14ac:dyDescent="0.2">
      <c r="B9" s="33" t="s">
        <v>138</v>
      </c>
      <c r="C9" s="28" t="s">
        <v>139</v>
      </c>
      <c r="D9" s="29" t="s">
        <v>140</v>
      </c>
      <c r="E9" s="30" t="s">
        <v>116</v>
      </c>
      <c r="F9" s="31">
        <v>1</v>
      </c>
      <c r="G9" s="35" t="s">
        <v>141</v>
      </c>
      <c r="H9" s="27"/>
      <c r="I9" s="27"/>
      <c r="J9" s="27"/>
      <c r="K9" s="27" t="str">
        <f t="shared" si="0"/>
        <v/>
      </c>
      <c r="L9" s="27"/>
      <c r="M9" s="27"/>
      <c r="N9" s="27"/>
      <c r="O9" s="25" t="str">
        <f>IF(K9="","",F9*K9)</f>
        <v/>
      </c>
    </row>
    <row r="10" spans="2:15" ht="57" customHeight="1" x14ac:dyDescent="0.2">
      <c r="B10" s="33" t="s">
        <v>142</v>
      </c>
      <c r="C10" s="28" t="s">
        <v>143</v>
      </c>
      <c r="D10" s="29" t="s">
        <v>144</v>
      </c>
      <c r="E10" s="30" t="s">
        <v>145</v>
      </c>
      <c r="F10" s="31">
        <v>1</v>
      </c>
      <c r="G10" s="26">
        <v>16950</v>
      </c>
      <c r="H10" s="27"/>
      <c r="I10" s="27"/>
      <c r="J10" s="27"/>
      <c r="K10" s="27" t="str">
        <f t="shared" si="0"/>
        <v/>
      </c>
      <c r="L10" s="27"/>
      <c r="M10" s="27"/>
      <c r="N10" s="27"/>
      <c r="O10" s="25" t="str">
        <f>IF(K10="","",F10*K10)</f>
        <v/>
      </c>
    </row>
    <row r="11" spans="2:15" ht="45.75" customHeight="1" x14ac:dyDescent="0.2">
      <c r="B11" s="33" t="s">
        <v>146</v>
      </c>
      <c r="C11" s="28" t="s">
        <v>147</v>
      </c>
      <c r="D11" s="29" t="s">
        <v>148</v>
      </c>
      <c r="E11" s="30" t="s">
        <v>73</v>
      </c>
      <c r="F11" s="31">
        <v>1</v>
      </c>
      <c r="G11" s="26">
        <v>22600</v>
      </c>
      <c r="H11" s="27"/>
      <c r="I11" s="27"/>
      <c r="J11" s="27"/>
      <c r="K11" s="27" t="str">
        <f t="shared" si="0"/>
        <v/>
      </c>
      <c r="L11" s="27"/>
      <c r="M11" s="27"/>
      <c r="N11" s="27"/>
      <c r="O11" s="25" t="str">
        <f>IF(K11="","",F11*K11)</f>
        <v/>
      </c>
    </row>
    <row r="12" spans="2:15" ht="69" customHeight="1" x14ac:dyDescent="0.2">
      <c r="B12" s="33" t="s">
        <v>149</v>
      </c>
      <c r="C12" s="28" t="s">
        <v>150</v>
      </c>
      <c r="D12" s="29" t="s">
        <v>151</v>
      </c>
      <c r="E12" s="30" t="s">
        <v>73</v>
      </c>
      <c r="F12" s="31">
        <v>1</v>
      </c>
      <c r="G12" s="26">
        <v>62150</v>
      </c>
      <c r="H12" s="27"/>
      <c r="I12" s="27"/>
      <c r="J12" s="27"/>
      <c r="K12" s="27" t="str">
        <f t="shared" si="0"/>
        <v/>
      </c>
      <c r="L12" s="27"/>
      <c r="M12" s="27"/>
      <c r="N12" s="27"/>
      <c r="O12" s="25" t="str">
        <f>IF(K12="","",F12*K12)</f>
        <v/>
      </c>
    </row>
    <row r="13" spans="2:15" ht="103.5" customHeight="1" x14ac:dyDescent="0.2">
      <c r="B13" s="33" t="s">
        <v>152</v>
      </c>
      <c r="C13" s="28" t="s">
        <v>153</v>
      </c>
      <c r="D13" s="29" t="s">
        <v>154</v>
      </c>
      <c r="E13" s="30" t="s">
        <v>73</v>
      </c>
      <c r="F13" s="31">
        <v>1</v>
      </c>
      <c r="G13" s="26">
        <v>67800</v>
      </c>
      <c r="H13" s="27"/>
      <c r="I13" s="27"/>
      <c r="J13" s="27"/>
      <c r="K13" s="27" t="str">
        <f t="shared" si="0"/>
        <v/>
      </c>
      <c r="L13" s="27"/>
      <c r="M13" s="27"/>
      <c r="N13" s="27"/>
      <c r="O13" s="25" t="str">
        <f>IF(K13="","",F13*K13)</f>
        <v/>
      </c>
    </row>
    <row r="14" spans="2:15" ht="34.5" customHeight="1" x14ac:dyDescent="0.2">
      <c r="B14" s="33" t="s">
        <v>155</v>
      </c>
      <c r="C14" s="28" t="s">
        <v>156</v>
      </c>
      <c r="D14" s="29" t="s">
        <v>157</v>
      </c>
      <c r="E14" s="30" t="s">
        <v>145</v>
      </c>
      <c r="F14" s="31">
        <v>1</v>
      </c>
      <c r="G14" s="26">
        <v>13560</v>
      </c>
      <c r="H14" s="27"/>
      <c r="I14" s="27"/>
      <c r="J14" s="27"/>
      <c r="K14" s="27" t="str">
        <f t="shared" si="0"/>
        <v/>
      </c>
      <c r="L14" s="27"/>
      <c r="M14" s="27"/>
      <c r="N14" s="27"/>
      <c r="O14" s="25" t="str">
        <f>IF(K14="","",F14*K14)</f>
        <v/>
      </c>
    </row>
    <row r="15" spans="2:15" ht="45.75" customHeight="1" x14ac:dyDescent="0.2">
      <c r="B15" s="33" t="s">
        <v>158</v>
      </c>
      <c r="C15" s="28" t="s">
        <v>159</v>
      </c>
      <c r="D15" s="29" t="s">
        <v>160</v>
      </c>
      <c r="E15" s="30" t="s">
        <v>81</v>
      </c>
      <c r="F15" s="31">
        <v>1</v>
      </c>
      <c r="G15" s="26">
        <v>11300</v>
      </c>
      <c r="H15" s="27"/>
      <c r="I15" s="27"/>
      <c r="J15" s="27"/>
      <c r="K15" s="27" t="str">
        <f t="shared" si="0"/>
        <v/>
      </c>
      <c r="L15" s="27"/>
      <c r="M15" s="27"/>
      <c r="N15" s="27"/>
      <c r="O15" s="25" t="str">
        <f>IF(K15="","",F15*K15)</f>
        <v/>
      </c>
    </row>
    <row r="16" spans="2:15" ht="45.75" customHeight="1" x14ac:dyDescent="0.2">
      <c r="B16" s="33" t="s">
        <v>161</v>
      </c>
      <c r="C16" s="28" t="s">
        <v>162</v>
      </c>
      <c r="D16" s="29" t="s">
        <v>163</v>
      </c>
      <c r="E16" s="30" t="s">
        <v>164</v>
      </c>
      <c r="F16" s="31">
        <v>1</v>
      </c>
      <c r="G16" s="37">
        <v>12000</v>
      </c>
      <c r="H16" s="27"/>
      <c r="I16" s="27"/>
      <c r="J16" s="27"/>
      <c r="K16" s="27"/>
      <c r="L16" s="27"/>
      <c r="M16" s="27"/>
      <c r="N16" s="27"/>
      <c r="O16" s="38">
        <f>IF(G16="","",F16*G16)</f>
        <v>12000</v>
      </c>
    </row>
    <row r="17" spans="2:15" ht="90" customHeight="1" x14ac:dyDescent="0.2">
      <c r="B17" s="20" t="s">
        <v>165</v>
      </c>
      <c r="C17" s="21" t="s">
        <v>166</v>
      </c>
      <c r="D17" s="22" t="s">
        <v>167</v>
      </c>
      <c r="E17" s="23" t="s">
        <v>73</v>
      </c>
      <c r="F17" s="24">
        <v>1</v>
      </c>
      <c r="G17" s="26">
        <v>6780</v>
      </c>
      <c r="H17" s="27"/>
      <c r="I17" s="27"/>
      <c r="J17" s="27"/>
      <c r="K17" s="27" t="str">
        <f t="shared" ref="K17:K27" si="1">IF(I17="","",I17+J17)</f>
        <v/>
      </c>
      <c r="L17" s="27"/>
      <c r="M17" s="27"/>
      <c r="N17" s="27"/>
      <c r="O17" s="25" t="str">
        <f>IF(K17="","",F17*K17)</f>
        <v/>
      </c>
    </row>
    <row r="18" spans="2:15" ht="34.5" customHeight="1" x14ac:dyDescent="0.2">
      <c r="B18" s="33" t="s">
        <v>168</v>
      </c>
      <c r="C18" s="28" t="s">
        <v>169</v>
      </c>
      <c r="D18" s="29" t="s">
        <v>170</v>
      </c>
      <c r="E18" s="30" t="s">
        <v>145</v>
      </c>
      <c r="F18" s="31">
        <v>1</v>
      </c>
      <c r="G18" s="35" t="s">
        <v>171</v>
      </c>
      <c r="H18" s="27"/>
      <c r="I18" s="27"/>
      <c r="J18" s="27"/>
      <c r="K18" s="27" t="str">
        <f t="shared" si="1"/>
        <v/>
      </c>
      <c r="L18" s="27"/>
      <c r="M18" s="27"/>
      <c r="N18" s="27"/>
      <c r="O18" s="25" t="str">
        <f>IF(K18="","",F18*K18)</f>
        <v/>
      </c>
    </row>
    <row r="19" spans="2:15" ht="30.75" customHeight="1" x14ac:dyDescent="0.2">
      <c r="B19" s="33" t="s">
        <v>172</v>
      </c>
      <c r="C19" s="28" t="s">
        <v>173</v>
      </c>
      <c r="D19" s="29" t="s">
        <v>174</v>
      </c>
      <c r="E19" s="30" t="s">
        <v>73</v>
      </c>
      <c r="F19" s="31">
        <v>1</v>
      </c>
      <c r="G19" s="35" t="s">
        <v>171</v>
      </c>
      <c r="H19" s="27"/>
      <c r="I19" s="27"/>
      <c r="J19" s="27"/>
      <c r="K19" s="27" t="str">
        <f t="shared" si="1"/>
        <v/>
      </c>
      <c r="L19" s="27"/>
      <c r="M19" s="27"/>
      <c r="N19" s="27"/>
      <c r="O19" s="25" t="str">
        <f>IF(K19="","",F19*K19)</f>
        <v/>
      </c>
    </row>
    <row r="20" spans="2:15" ht="69" customHeight="1" x14ac:dyDescent="0.2">
      <c r="B20" s="33" t="s">
        <v>175</v>
      </c>
      <c r="C20" s="28" t="s">
        <v>176</v>
      </c>
      <c r="D20" s="29" t="s">
        <v>177</v>
      </c>
      <c r="E20" s="30" t="s">
        <v>73</v>
      </c>
      <c r="F20" s="31">
        <v>1</v>
      </c>
      <c r="G20" s="35" t="s">
        <v>171</v>
      </c>
      <c r="H20" s="27"/>
      <c r="I20" s="27"/>
      <c r="J20" s="27"/>
      <c r="K20" s="27" t="str">
        <f t="shared" si="1"/>
        <v/>
      </c>
      <c r="L20" s="27"/>
      <c r="M20" s="27"/>
      <c r="N20" s="27"/>
      <c r="O20" s="25" t="str">
        <f>IF(K20="","",F20*K20)</f>
        <v/>
      </c>
    </row>
    <row r="21" spans="2:15" ht="36.75" customHeight="1" x14ac:dyDescent="0.2">
      <c r="B21" s="33" t="s">
        <v>178</v>
      </c>
      <c r="C21" s="28" t="s">
        <v>179</v>
      </c>
      <c r="D21" s="29" t="s">
        <v>180</v>
      </c>
      <c r="E21" s="30" t="s">
        <v>73</v>
      </c>
      <c r="F21" s="31">
        <v>1</v>
      </c>
      <c r="G21" s="35" t="s">
        <v>171</v>
      </c>
      <c r="H21" s="27"/>
      <c r="I21" s="27"/>
      <c r="J21" s="27"/>
      <c r="K21" s="27" t="str">
        <f t="shared" si="1"/>
        <v/>
      </c>
      <c r="L21" s="27"/>
      <c r="M21" s="27"/>
      <c r="N21" s="27"/>
      <c r="O21" s="25" t="str">
        <f>IF(K21="","",F21*K21)</f>
        <v/>
      </c>
    </row>
    <row r="22" spans="2:15" ht="22.5" customHeight="1" x14ac:dyDescent="0.2">
      <c r="B22" s="33" t="s">
        <v>181</v>
      </c>
      <c r="C22" s="28" t="s">
        <v>182</v>
      </c>
      <c r="D22" s="29" t="s">
        <v>183</v>
      </c>
      <c r="E22" s="30" t="s">
        <v>73</v>
      </c>
      <c r="F22" s="31">
        <v>1</v>
      </c>
      <c r="G22" s="35" t="s">
        <v>171</v>
      </c>
      <c r="H22" s="27"/>
      <c r="I22" s="27"/>
      <c r="J22" s="27"/>
      <c r="K22" s="27" t="str">
        <f t="shared" si="1"/>
        <v/>
      </c>
      <c r="L22" s="27"/>
      <c r="M22" s="27"/>
      <c r="N22" s="27"/>
      <c r="O22" s="25" t="str">
        <f>IF(K22="","",F22*K22)</f>
        <v/>
      </c>
    </row>
    <row r="23" spans="2:15" ht="45.75" customHeight="1" x14ac:dyDescent="0.2">
      <c r="B23" s="33" t="s">
        <v>184</v>
      </c>
      <c r="C23" s="28" t="s">
        <v>185</v>
      </c>
      <c r="D23" s="29" t="s">
        <v>186</v>
      </c>
      <c r="E23" s="30" t="s">
        <v>73</v>
      </c>
      <c r="F23" s="31">
        <v>1</v>
      </c>
      <c r="G23" s="35" t="s">
        <v>171</v>
      </c>
      <c r="H23" s="27"/>
      <c r="I23" s="27"/>
      <c r="J23" s="27"/>
      <c r="K23" s="27" t="str">
        <f t="shared" si="1"/>
        <v/>
      </c>
      <c r="L23" s="27"/>
      <c r="M23" s="27"/>
      <c r="N23" s="27"/>
      <c r="O23" s="25" t="str">
        <f>IF(K23="","",F23*K23)</f>
        <v/>
      </c>
    </row>
    <row r="24" spans="2:15" ht="34.5" customHeight="1" x14ac:dyDescent="0.2">
      <c r="B24" s="33" t="s">
        <v>187</v>
      </c>
      <c r="C24" s="28" t="s">
        <v>188</v>
      </c>
      <c r="D24" s="29" t="s">
        <v>189</v>
      </c>
      <c r="E24" s="30" t="s">
        <v>73</v>
      </c>
      <c r="F24" s="31">
        <v>1</v>
      </c>
      <c r="G24" s="35" t="s">
        <v>171</v>
      </c>
      <c r="H24" s="27"/>
      <c r="I24" s="27"/>
      <c r="J24" s="27"/>
      <c r="K24" s="27" t="str">
        <f t="shared" si="1"/>
        <v/>
      </c>
      <c r="L24" s="27"/>
      <c r="M24" s="27"/>
      <c r="N24" s="27"/>
      <c r="O24" s="25" t="str">
        <f>IF(K24="","",F24*K24)</f>
        <v/>
      </c>
    </row>
    <row r="25" spans="2:15" ht="34.5" customHeight="1" x14ac:dyDescent="0.2">
      <c r="B25" s="33" t="s">
        <v>190</v>
      </c>
      <c r="C25" s="28" t="s">
        <v>191</v>
      </c>
      <c r="D25" s="29" t="s">
        <v>192</v>
      </c>
      <c r="E25" s="30" t="s">
        <v>145</v>
      </c>
      <c r="F25" s="31">
        <v>1</v>
      </c>
      <c r="G25" s="35" t="s">
        <v>171</v>
      </c>
      <c r="H25" s="27"/>
      <c r="I25" s="27"/>
      <c r="J25" s="27"/>
      <c r="K25" s="27" t="str">
        <f t="shared" si="1"/>
        <v/>
      </c>
      <c r="L25" s="27"/>
      <c r="M25" s="27"/>
      <c r="N25" s="27"/>
      <c r="O25" s="25" t="str">
        <f>IF(K25="","",F25*K25)</f>
        <v/>
      </c>
    </row>
    <row r="26" spans="2:15" ht="22.5" customHeight="1" x14ac:dyDescent="0.2">
      <c r="B26" s="33" t="s">
        <v>193</v>
      </c>
      <c r="C26" s="28" t="s">
        <v>194</v>
      </c>
      <c r="D26" s="29" t="s">
        <v>195</v>
      </c>
      <c r="E26" s="30" t="s">
        <v>73</v>
      </c>
      <c r="F26" s="31">
        <v>3</v>
      </c>
      <c r="G26" s="26">
        <v>10170</v>
      </c>
      <c r="H26" s="27"/>
      <c r="I26" s="27"/>
      <c r="J26" s="27"/>
      <c r="K26" s="27" t="str">
        <f t="shared" si="1"/>
        <v/>
      </c>
      <c r="L26" s="27"/>
      <c r="M26" s="27"/>
      <c r="N26" s="27"/>
      <c r="O26" s="25" t="str">
        <f>IF(K26="","",F26*K26)</f>
        <v/>
      </c>
    </row>
    <row r="27" spans="2:15" ht="18" customHeight="1" x14ac:dyDescent="0.2">
      <c r="B27" s="33" t="s">
        <v>196</v>
      </c>
      <c r="C27" s="28" t="s">
        <v>197</v>
      </c>
      <c r="D27" s="29" t="s">
        <v>198</v>
      </c>
      <c r="E27" s="30" t="s">
        <v>81</v>
      </c>
      <c r="F27" s="31">
        <v>1</v>
      </c>
      <c r="G27" s="35" t="s">
        <v>171</v>
      </c>
      <c r="H27" s="27"/>
      <c r="I27" s="27"/>
      <c r="J27" s="27"/>
      <c r="K27" s="27" t="str">
        <f t="shared" si="1"/>
        <v/>
      </c>
      <c r="L27" s="27"/>
      <c r="M27" s="27"/>
      <c r="N27" s="27"/>
      <c r="O27" s="25" t="str">
        <f>IF(K27="","",F27*K27)</f>
        <v/>
      </c>
    </row>
    <row r="28" spans="2:15" ht="15" customHeight="1" x14ac:dyDescent="0.2">
      <c r="B28" s="5" t="s">
        <v>127</v>
      </c>
      <c r="C28" s="5"/>
      <c r="D28" s="5"/>
      <c r="E28" s="5"/>
      <c r="F28" s="5"/>
      <c r="G28" s="5"/>
      <c r="H28" s="5"/>
      <c r="I28" s="5"/>
      <c r="J28" s="5"/>
      <c r="K28" s="5"/>
      <c r="L28" s="5"/>
      <c r="M28" s="5"/>
      <c r="N28" s="5"/>
      <c r="O28" s="36">
        <f>SUM(O8:O27)</f>
        <v>12000</v>
      </c>
    </row>
    <row r="29" spans="2:15" ht="78" customHeight="1" x14ac:dyDescent="0.2"/>
    <row r="30" spans="2:15" ht="94.5" customHeight="1" x14ac:dyDescent="0.2">
      <c r="B30" s="4" t="s">
        <v>199</v>
      </c>
      <c r="C30" s="4"/>
      <c r="D30" s="4"/>
      <c r="E30" s="4"/>
      <c r="F30" s="4"/>
      <c r="G30" s="4"/>
      <c r="H30" s="4"/>
      <c r="I30" s="4"/>
      <c r="J30" s="4"/>
      <c r="K30" s="4"/>
      <c r="L30" s="4"/>
      <c r="M30" s="4"/>
      <c r="N30" s="4"/>
      <c r="O30" s="4"/>
    </row>
  </sheetData>
  <mergeCells count="6">
    <mergeCell ref="B30:O30"/>
    <mergeCell ref="B2:F2"/>
    <mergeCell ref="B3:F3"/>
    <mergeCell ref="B4:F4"/>
    <mergeCell ref="B7:F7"/>
    <mergeCell ref="B28:N28"/>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RFQ_PDV</vt:lpstr>
      <vt:lpstr>RFQ_PLANTA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Jose Barriga</cp:lastModifiedBy>
  <cp:revision>0</cp:revision>
  <dcterms:created xsi:type="dcterms:W3CDTF">2026-08-11T20:09:55Z</dcterms:created>
  <dcterms:modified xsi:type="dcterms:W3CDTF">2026-08-28T21:23:35Z</dcterms:modified>
  <dc:language>en-US</dc:language>
</cp:coreProperties>
</file>